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tateofwa.sharepoint.com/sites/MIL-EMDPlanning/Shared Documents/Local Planning/0. CEMP Review Materials/"/>
    </mc:Choice>
  </mc:AlternateContent>
  <xr:revisionPtr revIDLastSave="142" documentId="8_{DEE84E62-3C09-477D-B786-8EB2AE5566BE}" xr6:coauthVersionLast="47" xr6:coauthVersionMax="47" xr10:uidLastSave="{4DD6D72C-81A0-4F7A-A1AE-95900D79EAFA}"/>
  <bookViews>
    <workbookView xWindow="18300" yWindow="0" windowWidth="18480" windowHeight="16656" tabRatio="786" firstSheet="3" activeTab="7" xr2:uid="{00000000-000D-0000-FFFF-FFFF00000000}"/>
  </bookViews>
  <sheets>
    <sheet name="INSTRUCTIONS" sheetId="14" r:id="rId1"/>
    <sheet name="Tier III - Legal Requirements" sheetId="1" r:id="rId2"/>
    <sheet name="Tier III Overview" sheetId="8" r:id="rId3"/>
    <sheet name=" Tier II - Suggestions" sheetId="4" r:id="rId4"/>
    <sheet name="Tier II Overview" sheetId="9" r:id="rId5"/>
    <sheet name="Tier I - Optional" sheetId="3" r:id="rId6"/>
    <sheet name="Tier I Overview" sheetId="10" r:id="rId7"/>
    <sheet name="COMPLETE OVERVIEW" sheetId="12" r:id="rId8"/>
    <sheet name="Resources" sheetId="13" r:id="rId9"/>
  </sheets>
  <definedNames>
    <definedName name="_xlnm.Print_Area" localSheetId="3">' Tier II - Suggestions'!$A$1:$M$683</definedName>
    <definedName name="_xlnm.Print_Area" localSheetId="7">'COMPLETE OVERVIEW'!$B$1:$N$63</definedName>
    <definedName name="_xlnm.Print_Area" localSheetId="8">Resources!$A$1:$C$45</definedName>
    <definedName name="_xlnm.Print_Area" localSheetId="5">'Tier I - Optional'!$A$1:$H$820</definedName>
    <definedName name="_xlnm.Print_Area" localSheetId="6">'Tier I Overview'!$A$1:$C$33</definedName>
    <definedName name="_xlnm.Print_Area" localSheetId="4">'Tier II Overview'!$A$1:$C$38</definedName>
    <definedName name="_xlnm.Print_Area" localSheetId="1">'Tier III - Legal Requirements'!$A$1:$F$94</definedName>
    <definedName name="_xlnm.Print_Area" localSheetId="2">'Tier III Overview'!$A$1:$C$18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53" i="4" l="1"/>
  <c r="B253" i="4"/>
  <c r="A251" i="4"/>
  <c r="B251" i="4"/>
  <c r="A255" i="4"/>
  <c r="B255" i="4"/>
  <c r="B22" i="4"/>
  <c r="B21" i="4"/>
  <c r="A22" i="4"/>
  <c r="A21" i="4"/>
  <c r="A12" i="4"/>
  <c r="A13" i="4"/>
  <c r="A14" i="4"/>
  <c r="A15" i="4"/>
  <c r="A16" i="4"/>
  <c r="A17" i="4"/>
  <c r="A18" i="4"/>
  <c r="A19" i="4"/>
  <c r="A20" i="4"/>
  <c r="A11" i="4"/>
  <c r="B12" i="4"/>
  <c r="B13" i="4"/>
  <c r="B14" i="4"/>
  <c r="B15" i="4"/>
  <c r="B16" i="4"/>
  <c r="B17" i="4"/>
  <c r="B18" i="4"/>
  <c r="B19" i="4"/>
  <c r="B20" i="4"/>
  <c r="B11" i="4"/>
  <c r="B142" i="3"/>
  <c r="B733" i="3"/>
  <c r="B734" i="3"/>
  <c r="B598" i="4" s="1"/>
  <c r="B647" i="3"/>
  <c r="B618" i="3"/>
  <c r="B619" i="3"/>
  <c r="B620" i="3"/>
  <c r="B621" i="3"/>
  <c r="B589" i="3"/>
  <c r="B590" i="3"/>
  <c r="B443" i="3"/>
  <c r="A785" i="3"/>
  <c r="A810" i="3"/>
  <c r="B652" i="4"/>
  <c r="B653" i="4"/>
  <c r="B654" i="4"/>
  <c r="B655" i="4"/>
  <c r="B656" i="4"/>
  <c r="B657" i="4"/>
  <c r="B658" i="4"/>
  <c r="B659" i="4"/>
  <c r="B660" i="4"/>
  <c r="B661" i="4"/>
  <c r="B662" i="4"/>
  <c r="B663" i="4"/>
  <c r="B664" i="4"/>
  <c r="B665" i="4"/>
  <c r="B666" i="4"/>
  <c r="B667" i="4"/>
  <c r="B668" i="4"/>
  <c r="B669" i="4"/>
  <c r="B670" i="4"/>
  <c r="B671" i="4"/>
  <c r="B672" i="4"/>
  <c r="B673" i="4"/>
  <c r="B625" i="4"/>
  <c r="B626" i="4"/>
  <c r="B627" i="4"/>
  <c r="B628" i="4"/>
  <c r="B629" i="4"/>
  <c r="B630" i="4"/>
  <c r="B631" i="4"/>
  <c r="B632" i="4"/>
  <c r="B633" i="4"/>
  <c r="B634" i="4"/>
  <c r="B635" i="4"/>
  <c r="B636" i="4"/>
  <c r="B637" i="4"/>
  <c r="B638" i="4"/>
  <c r="B639" i="4"/>
  <c r="B640" i="4"/>
  <c r="B641" i="4"/>
  <c r="B642" i="4"/>
  <c r="B643" i="4"/>
  <c r="B644" i="4"/>
  <c r="B645" i="4"/>
  <c r="B646" i="4"/>
  <c r="B647" i="4"/>
  <c r="B648" i="4"/>
  <c r="B599" i="4"/>
  <c r="B600" i="4"/>
  <c r="B601" i="4"/>
  <c r="B602" i="4"/>
  <c r="B603" i="4"/>
  <c r="B604" i="4"/>
  <c r="B605" i="4"/>
  <c r="B606" i="4"/>
  <c r="B607" i="4"/>
  <c r="B608" i="4"/>
  <c r="B609" i="4"/>
  <c r="B610" i="4"/>
  <c r="B611" i="4"/>
  <c r="B612" i="4"/>
  <c r="B613" i="4"/>
  <c r="B614" i="4"/>
  <c r="B615" i="4"/>
  <c r="B616" i="4"/>
  <c r="B617" i="4"/>
  <c r="B618" i="4"/>
  <c r="B619" i="4"/>
  <c r="B620" i="4"/>
  <c r="B621" i="4"/>
  <c r="B587" i="4"/>
  <c r="B588" i="4"/>
  <c r="B589" i="4"/>
  <c r="B590" i="4"/>
  <c r="B591" i="4"/>
  <c r="B592" i="4"/>
  <c r="B593" i="4"/>
  <c r="B594" i="4"/>
  <c r="B595" i="4"/>
  <c r="B571" i="4"/>
  <c r="B572" i="4"/>
  <c r="B573" i="4"/>
  <c r="B574" i="4"/>
  <c r="B575" i="4"/>
  <c r="B576" i="4"/>
  <c r="B577" i="4"/>
  <c r="B578" i="4"/>
  <c r="B579" i="4"/>
  <c r="B580" i="4"/>
  <c r="B581" i="4"/>
  <c r="B582" i="4"/>
  <c r="B583" i="4"/>
  <c r="B558" i="4"/>
  <c r="B559" i="4"/>
  <c r="B560" i="4"/>
  <c r="B561" i="4"/>
  <c r="B562" i="4"/>
  <c r="B563" i="4"/>
  <c r="B564" i="4"/>
  <c r="B565" i="4"/>
  <c r="B566" i="4"/>
  <c r="B567" i="4"/>
  <c r="B568" i="4"/>
  <c r="B569" i="4"/>
  <c r="B530" i="4"/>
  <c r="B531" i="4"/>
  <c r="B532" i="4"/>
  <c r="B533" i="4"/>
  <c r="B534" i="4"/>
  <c r="B535" i="4"/>
  <c r="B536" i="4"/>
  <c r="B537" i="4"/>
  <c r="B538" i="4"/>
  <c r="B539" i="4"/>
  <c r="B540" i="4"/>
  <c r="B541" i="4"/>
  <c r="B542" i="4"/>
  <c r="B543" i="4"/>
  <c r="B544" i="4"/>
  <c r="B545" i="4"/>
  <c r="B546" i="4"/>
  <c r="B547" i="4"/>
  <c r="B548" i="4"/>
  <c r="B549" i="4"/>
  <c r="B550" i="4"/>
  <c r="B551"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451" i="4"/>
  <c r="B452" i="4"/>
  <c r="B453" i="4"/>
  <c r="B454" i="4"/>
  <c r="B455" i="4"/>
  <c r="B456" i="4"/>
  <c r="B457" i="4"/>
  <c r="B458" i="4"/>
  <c r="B459"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27" i="4"/>
  <c r="B428" i="4"/>
  <c r="B429" i="4"/>
  <c r="B430" i="4"/>
  <c r="B431" i="4"/>
  <c r="B432" i="4"/>
  <c r="B433" i="4"/>
  <c r="B434" i="4"/>
  <c r="B435" i="4"/>
  <c r="B436" i="4"/>
  <c r="B437" i="4"/>
  <c r="B438" i="4"/>
  <c r="B439" i="4"/>
  <c r="B440" i="4"/>
  <c r="B441" i="4"/>
  <c r="B442" i="4"/>
  <c r="B443" i="4"/>
  <c r="B444" i="4"/>
  <c r="B445" i="4"/>
  <c r="B446" i="4"/>
  <c r="B447" i="4"/>
  <c r="B403" i="4"/>
  <c r="B404" i="4"/>
  <c r="B405" i="4"/>
  <c r="B406" i="4"/>
  <c r="B407" i="4"/>
  <c r="B408" i="4"/>
  <c r="B409" i="4"/>
  <c r="B410" i="4"/>
  <c r="B411" i="4"/>
  <c r="B412" i="4"/>
  <c r="B413" i="4"/>
  <c r="B414" i="4"/>
  <c r="B415" i="4"/>
  <c r="B416" i="4"/>
  <c r="B417" i="4"/>
  <c r="B418" i="4"/>
  <c r="B419" i="4"/>
  <c r="B420" i="4"/>
  <c r="B421" i="4"/>
  <c r="B422" i="4"/>
  <c r="B423" i="4"/>
  <c r="B377" i="4"/>
  <c r="B378" i="4"/>
  <c r="B379" i="4"/>
  <c r="B380" i="4"/>
  <c r="B381" i="4"/>
  <c r="B382" i="4"/>
  <c r="B383" i="4"/>
  <c r="B384" i="4"/>
  <c r="B385" i="4"/>
  <c r="B386" i="4"/>
  <c r="B387" i="4"/>
  <c r="B388" i="4"/>
  <c r="B389" i="4"/>
  <c r="B390" i="4"/>
  <c r="B391" i="4"/>
  <c r="B392" i="4"/>
  <c r="B393" i="4"/>
  <c r="B394" i="4"/>
  <c r="B395" i="4"/>
  <c r="B396" i="4"/>
  <c r="B397" i="4"/>
  <c r="B398" i="4"/>
  <c r="B39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37" i="4"/>
  <c r="B238" i="4"/>
  <c r="B239" i="4"/>
  <c r="B240" i="4"/>
  <c r="B241" i="4"/>
  <c r="B242" i="4"/>
  <c r="B243" i="4"/>
  <c r="B244" i="4"/>
  <c r="B245" i="4"/>
  <c r="B246" i="4"/>
  <c r="B247" i="4"/>
  <c r="B248" i="4"/>
  <c r="B249" i="4"/>
  <c r="B250" i="4"/>
  <c r="B252" i="4"/>
  <c r="B254" i="4"/>
  <c r="B256" i="4"/>
  <c r="B257" i="4"/>
  <c r="B258" i="4"/>
  <c r="B259" i="4"/>
  <c r="B218" i="4"/>
  <c r="B219" i="4"/>
  <c r="B220" i="4"/>
  <c r="B221" i="4"/>
  <c r="B222" i="4"/>
  <c r="B223" i="4"/>
  <c r="B224" i="4"/>
  <c r="B225" i="4"/>
  <c r="B226" i="4"/>
  <c r="B227" i="4"/>
  <c r="B228" i="4"/>
  <c r="B229" i="4"/>
  <c r="B208" i="4"/>
  <c r="B209" i="4"/>
  <c r="B210" i="4"/>
  <c r="B211" i="4"/>
  <c r="B212" i="4"/>
  <c r="B213" i="4"/>
  <c r="B214" i="4"/>
  <c r="B215" i="4"/>
  <c r="B195" i="4"/>
  <c r="B196" i="4"/>
  <c r="B197" i="4"/>
  <c r="B198" i="4"/>
  <c r="B199" i="4"/>
  <c r="B200" i="4"/>
  <c r="B201" i="4"/>
  <c r="B202" i="4"/>
  <c r="B203" i="4"/>
  <c r="B204" i="4"/>
  <c r="B205" i="4"/>
  <c r="B189" i="4"/>
  <c r="B190" i="4"/>
  <c r="B191" i="4"/>
  <c r="B192" i="4"/>
  <c r="B174" i="4"/>
  <c r="B175" i="4"/>
  <c r="B176" i="4"/>
  <c r="B178" i="4"/>
  <c r="B179" i="4"/>
  <c r="B180" i="4"/>
  <c r="B181" i="4"/>
  <c r="B182" i="4"/>
  <c r="B183" i="4"/>
  <c r="B184" i="4"/>
  <c r="B185" i="4"/>
  <c r="B186" i="4"/>
  <c r="B148" i="4"/>
  <c r="B150" i="4"/>
  <c r="B151" i="4"/>
  <c r="B152" i="4"/>
  <c r="B153" i="4"/>
  <c r="B154" i="4"/>
  <c r="B155" i="4"/>
  <c r="B156" i="4"/>
  <c r="B157" i="4"/>
  <c r="B158" i="4"/>
  <c r="B159" i="4"/>
  <c r="B160" i="4"/>
  <c r="B161" i="4"/>
  <c r="B162" i="4"/>
  <c r="B163" i="4"/>
  <c r="B164" i="4"/>
  <c r="B165" i="4"/>
  <c r="B166" i="4"/>
  <c r="B167" i="4"/>
  <c r="B168" i="4"/>
  <c r="B169" i="4"/>
  <c r="B170" i="4"/>
  <c r="B171"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40" i="4"/>
  <c r="B41" i="4"/>
  <c r="B42" i="4"/>
  <c r="B43" i="4"/>
  <c r="B44" i="4"/>
  <c r="B45" i="4"/>
  <c r="B46" i="4"/>
  <c r="B47" i="4"/>
  <c r="B48" i="4"/>
  <c r="B49" i="4"/>
  <c r="B50" i="4"/>
  <c r="B51" i="4"/>
  <c r="B52" i="4"/>
  <c r="B53" i="4"/>
  <c r="B54" i="4"/>
  <c r="B55" i="4"/>
  <c r="B56" i="4"/>
  <c r="B57" i="4"/>
  <c r="B58" i="4"/>
  <c r="B59" i="4"/>
  <c r="B60" i="4"/>
  <c r="B61" i="4"/>
  <c r="B62" i="4"/>
  <c r="B63" i="4"/>
  <c r="B64" i="4"/>
  <c r="B25" i="4"/>
  <c r="B26" i="4"/>
  <c r="B27" i="4"/>
  <c r="B28" i="4"/>
  <c r="B29" i="4"/>
  <c r="B30" i="4"/>
  <c r="B31" i="4"/>
  <c r="B32" i="4"/>
  <c r="B33" i="4"/>
  <c r="B34" i="4"/>
  <c r="B35" i="4"/>
  <c r="B36" i="4"/>
  <c r="B37" i="4"/>
  <c r="B4" i="4"/>
  <c r="B5" i="4"/>
  <c r="B6" i="4"/>
  <c r="B7" i="4"/>
  <c r="B8" i="4"/>
  <c r="B9" i="4"/>
  <c r="B10" i="4"/>
  <c r="B816" i="3"/>
  <c r="B814" i="3"/>
  <c r="B680" i="4"/>
  <c r="B678" i="4"/>
  <c r="A653" i="4"/>
  <c r="A654" i="4"/>
  <c r="A655" i="4"/>
  <c r="A656" i="4"/>
  <c r="A657" i="4"/>
  <c r="A658" i="4"/>
  <c r="A659" i="4"/>
  <c r="A660" i="4"/>
  <c r="A661" i="4"/>
  <c r="A662" i="4"/>
  <c r="A663" i="4"/>
  <c r="A664" i="4"/>
  <c r="A665" i="4"/>
  <c r="A666" i="4"/>
  <c r="A667" i="4"/>
  <c r="A668" i="4"/>
  <c r="A669" i="4"/>
  <c r="A670" i="4"/>
  <c r="A671" i="4"/>
  <c r="A672" i="4"/>
  <c r="A673" i="4"/>
  <c r="A652" i="4"/>
  <c r="A626" i="4"/>
  <c r="A627" i="4"/>
  <c r="A628" i="4"/>
  <c r="A629" i="4"/>
  <c r="A630" i="4"/>
  <c r="A631" i="4"/>
  <c r="A632" i="4"/>
  <c r="A633" i="4"/>
  <c r="A634" i="4"/>
  <c r="A635" i="4"/>
  <c r="A636" i="4"/>
  <c r="A637" i="4"/>
  <c r="A638" i="4"/>
  <c r="A639" i="4"/>
  <c r="A640" i="4"/>
  <c r="A641" i="4"/>
  <c r="A642" i="4"/>
  <c r="A643" i="4"/>
  <c r="A644" i="4"/>
  <c r="A645" i="4"/>
  <c r="A646" i="4"/>
  <c r="A647" i="4"/>
  <c r="A648" i="4"/>
  <c r="A62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734" i="3"/>
  <c r="B597" i="4"/>
  <c r="A733" i="3"/>
  <c r="A732" i="3"/>
  <c r="A588" i="4"/>
  <c r="A589" i="4"/>
  <c r="A590" i="4"/>
  <c r="A591" i="4"/>
  <c r="A592" i="4"/>
  <c r="A593" i="4"/>
  <c r="A594" i="4"/>
  <c r="A595" i="4"/>
  <c r="A587" i="4"/>
  <c r="A579" i="4"/>
  <c r="A580" i="4"/>
  <c r="A581" i="4"/>
  <c r="A582" i="4"/>
  <c r="A583" i="4"/>
  <c r="A572" i="4"/>
  <c r="A573" i="4"/>
  <c r="A574" i="4"/>
  <c r="A575" i="4"/>
  <c r="A576" i="4"/>
  <c r="A577" i="4"/>
  <c r="A578" i="4"/>
  <c r="A571" i="4"/>
  <c r="A564" i="4"/>
  <c r="A565" i="4"/>
  <c r="A566" i="4"/>
  <c r="A567" i="4"/>
  <c r="A568" i="4"/>
  <c r="A569" i="4"/>
  <c r="A559" i="4"/>
  <c r="A560" i="4"/>
  <c r="A561" i="4"/>
  <c r="A562" i="4"/>
  <c r="A563" i="4"/>
  <c r="A558" i="4"/>
  <c r="J24" i="12"/>
  <c r="A663" i="3"/>
  <c r="C25" i="10"/>
  <c r="A688" i="3"/>
  <c r="C26" i="10" s="1"/>
  <c r="A551" i="4"/>
  <c r="A531" i="4"/>
  <c r="A532" i="4"/>
  <c r="A533" i="4"/>
  <c r="A534" i="4"/>
  <c r="A535" i="4"/>
  <c r="A536" i="4"/>
  <c r="A537" i="4"/>
  <c r="A538" i="4"/>
  <c r="A539" i="4"/>
  <c r="A540" i="4"/>
  <c r="A541" i="4"/>
  <c r="A542" i="4"/>
  <c r="A543" i="4"/>
  <c r="A544" i="4"/>
  <c r="A545" i="4"/>
  <c r="A546" i="4"/>
  <c r="A547" i="4"/>
  <c r="A548" i="4"/>
  <c r="A549" i="4"/>
  <c r="A550" i="4"/>
  <c r="A530" i="4"/>
  <c r="A552" i="4" s="1"/>
  <c r="C28" i="9" s="1"/>
  <c r="A504" i="4"/>
  <c r="A505" i="4"/>
  <c r="A506" i="4"/>
  <c r="A507" i="4"/>
  <c r="A508" i="4"/>
  <c r="A509" i="4"/>
  <c r="A510" i="4"/>
  <c r="A511" i="4"/>
  <c r="A512" i="4"/>
  <c r="A513" i="4"/>
  <c r="A514" i="4"/>
  <c r="A515" i="4"/>
  <c r="A516" i="4"/>
  <c r="A517" i="4"/>
  <c r="A518" i="4"/>
  <c r="A519" i="4"/>
  <c r="A520" i="4"/>
  <c r="A521" i="4"/>
  <c r="A522" i="4"/>
  <c r="A523" i="4"/>
  <c r="A524" i="4"/>
  <c r="A525" i="4"/>
  <c r="A526" i="4"/>
  <c r="A647" i="3"/>
  <c r="A499" i="4"/>
  <c r="A500" i="4"/>
  <c r="A501" i="4"/>
  <c r="A502" i="4"/>
  <c r="A503" i="4"/>
  <c r="A498" i="4"/>
  <c r="J23" i="12"/>
  <c r="J18" i="12"/>
  <c r="J15" i="12"/>
  <c r="C15" i="10"/>
  <c r="A630" i="3"/>
  <c r="C23" i="10"/>
  <c r="C22" i="10"/>
  <c r="C21" i="10"/>
  <c r="C19" i="10"/>
  <c r="C20" i="10"/>
  <c r="C18" i="10"/>
  <c r="C17" i="10"/>
  <c r="C16" i="10"/>
  <c r="C24" i="9"/>
  <c r="C23" i="9"/>
  <c r="C22" i="9"/>
  <c r="C21" i="9"/>
  <c r="C20" i="9"/>
  <c r="C19" i="9"/>
  <c r="C25" i="9"/>
  <c r="A44" i="1"/>
  <c r="A49" i="1"/>
  <c r="A487" i="4"/>
  <c r="A488" i="4"/>
  <c r="A489" i="4"/>
  <c r="A490" i="4"/>
  <c r="A491" i="4"/>
  <c r="A486" i="4"/>
  <c r="A482" i="4"/>
  <c r="A483" i="4"/>
  <c r="A484" i="4"/>
  <c r="A485" i="4"/>
  <c r="A477" i="4"/>
  <c r="A478" i="4"/>
  <c r="A479" i="4"/>
  <c r="A480" i="4"/>
  <c r="A481" i="4"/>
  <c r="A475" i="4"/>
  <c r="A476" i="4"/>
  <c r="A474" i="4"/>
  <c r="A466" i="4"/>
  <c r="A467" i="4"/>
  <c r="A468" i="4"/>
  <c r="A469" i="4"/>
  <c r="A470" i="4"/>
  <c r="A471" i="4"/>
  <c r="A472" i="4"/>
  <c r="A473" i="4"/>
  <c r="A465" i="4"/>
  <c r="A464" i="4"/>
  <c r="A463" i="4"/>
  <c r="A462" i="4"/>
  <c r="A461" i="4"/>
  <c r="A456" i="4"/>
  <c r="A457" i="4"/>
  <c r="A458" i="4"/>
  <c r="A459" i="4"/>
  <c r="A455" i="4"/>
  <c r="A452" i="4"/>
  <c r="A453" i="4"/>
  <c r="A454" i="4"/>
  <c r="A619" i="3"/>
  <c r="A620" i="3"/>
  <c r="A621" i="3"/>
  <c r="A618" i="3"/>
  <c r="A589" i="3"/>
  <c r="A590" i="3"/>
  <c r="A588" i="3"/>
  <c r="A460" i="4" s="1"/>
  <c r="A451" i="4"/>
  <c r="A576" i="3"/>
  <c r="A428" i="4"/>
  <c r="A429" i="4"/>
  <c r="A430" i="4"/>
  <c r="A431" i="4"/>
  <c r="A432" i="4"/>
  <c r="A433" i="4"/>
  <c r="A434" i="4"/>
  <c r="A435" i="4"/>
  <c r="A436" i="4"/>
  <c r="A437" i="4"/>
  <c r="A438" i="4"/>
  <c r="A439" i="4"/>
  <c r="A440" i="4"/>
  <c r="A441" i="4"/>
  <c r="A442" i="4"/>
  <c r="A443" i="4"/>
  <c r="A444" i="4"/>
  <c r="A445" i="4"/>
  <c r="A446" i="4"/>
  <c r="A447" i="4"/>
  <c r="A427" i="4"/>
  <c r="A552" i="3"/>
  <c r="A404" i="4"/>
  <c r="A405" i="4"/>
  <c r="A406" i="4"/>
  <c r="A407" i="4"/>
  <c r="A408" i="4"/>
  <c r="A409" i="4"/>
  <c r="A410" i="4"/>
  <c r="A411" i="4"/>
  <c r="A412" i="4"/>
  <c r="A413" i="4"/>
  <c r="A414" i="4"/>
  <c r="A415" i="4"/>
  <c r="A416" i="4"/>
  <c r="A417" i="4"/>
  <c r="A418" i="4"/>
  <c r="A419" i="4"/>
  <c r="A420" i="4"/>
  <c r="A421" i="4"/>
  <c r="A422" i="4"/>
  <c r="A423" i="4"/>
  <c r="A403" i="4"/>
  <c r="A528" i="3"/>
  <c r="A378" i="4"/>
  <c r="A379" i="4"/>
  <c r="A380" i="4"/>
  <c r="A381" i="4"/>
  <c r="A382" i="4"/>
  <c r="A383" i="4"/>
  <c r="A384" i="4"/>
  <c r="A385" i="4"/>
  <c r="A386" i="4"/>
  <c r="A387" i="4"/>
  <c r="A388" i="4"/>
  <c r="A389" i="4"/>
  <c r="A390" i="4"/>
  <c r="A391" i="4"/>
  <c r="A392" i="4"/>
  <c r="A393" i="4"/>
  <c r="A394" i="4"/>
  <c r="A395" i="4"/>
  <c r="A396" i="4"/>
  <c r="A397" i="4"/>
  <c r="A398" i="4"/>
  <c r="A399" i="4"/>
  <c r="A502" i="3"/>
  <c r="A377" i="4"/>
  <c r="A367" i="4"/>
  <c r="A368" i="4"/>
  <c r="A369" i="4"/>
  <c r="A370" i="4"/>
  <c r="A371" i="4"/>
  <c r="A372" i="4"/>
  <c r="A373" i="4"/>
  <c r="A358" i="4"/>
  <c r="A359" i="4"/>
  <c r="A360" i="4"/>
  <c r="A361" i="4"/>
  <c r="A362" i="4"/>
  <c r="A363" i="4"/>
  <c r="A364" i="4"/>
  <c r="A365" i="4"/>
  <c r="A366" i="4"/>
  <c r="A357" i="4"/>
  <c r="A341" i="4"/>
  <c r="A342" i="4"/>
  <c r="A343" i="4"/>
  <c r="A344" i="4"/>
  <c r="A345" i="4"/>
  <c r="A346" i="4"/>
  <c r="A347" i="4"/>
  <c r="A348" i="4"/>
  <c r="A349" i="4"/>
  <c r="A350" i="4"/>
  <c r="A351" i="4"/>
  <c r="A352" i="4"/>
  <c r="A353" i="4"/>
  <c r="A354" i="4"/>
  <c r="A355" i="4"/>
  <c r="A356" i="4"/>
  <c r="A464" i="3"/>
  <c r="A330" i="4"/>
  <c r="A328" i="4"/>
  <c r="A329" i="4"/>
  <c r="A331" i="4"/>
  <c r="A332" i="4"/>
  <c r="A333" i="4"/>
  <c r="A334" i="4"/>
  <c r="A335" i="4"/>
  <c r="A336" i="4"/>
  <c r="A318" i="4"/>
  <c r="A319" i="4"/>
  <c r="A320" i="4"/>
  <c r="A321" i="4"/>
  <c r="A322" i="4"/>
  <c r="A323" i="4"/>
  <c r="A324" i="4"/>
  <c r="A325" i="4"/>
  <c r="A326" i="4"/>
  <c r="A327" i="4"/>
  <c r="A443" i="3"/>
  <c r="A317" i="4"/>
  <c r="A316" i="4"/>
  <c r="A312" i="4"/>
  <c r="A313" i="4"/>
  <c r="A314" i="4"/>
  <c r="A315" i="4"/>
  <c r="A302" i="4"/>
  <c r="A303" i="4"/>
  <c r="A304" i="4"/>
  <c r="A305" i="4"/>
  <c r="A306" i="4"/>
  <c r="A307" i="4"/>
  <c r="A308" i="4"/>
  <c r="A309" i="4"/>
  <c r="A310" i="4"/>
  <c r="A311" i="4"/>
  <c r="A387" i="3"/>
  <c r="A425" i="3"/>
  <c r="A301"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63" i="4"/>
  <c r="A250" i="4"/>
  <c r="A252" i="4"/>
  <c r="A254" i="4"/>
  <c r="A256" i="4"/>
  <c r="A257" i="4"/>
  <c r="A258" i="4"/>
  <c r="A259" i="4"/>
  <c r="A249" i="4"/>
  <c r="A248" i="4"/>
  <c r="A247" i="4"/>
  <c r="A246" i="4"/>
  <c r="A245" i="4"/>
  <c r="A244" i="4"/>
  <c r="A243" i="4"/>
  <c r="A242" i="4"/>
  <c r="A241" i="4"/>
  <c r="A240" i="4"/>
  <c r="A239" i="4"/>
  <c r="A238" i="4"/>
  <c r="A70" i="4"/>
  <c r="A237" i="4"/>
  <c r="A313" i="3"/>
  <c r="C12" i="10" s="1"/>
  <c r="A304" i="3"/>
  <c r="A285" i="3"/>
  <c r="A251" i="3"/>
  <c r="A209" i="3"/>
  <c r="A95" i="3"/>
  <c r="A46" i="3"/>
  <c r="A356" i="3"/>
  <c r="C13" i="10" s="1"/>
  <c r="A171" i="4"/>
  <c r="A229" i="4"/>
  <c r="A228" i="4"/>
  <c r="A227" i="4"/>
  <c r="A226" i="4"/>
  <c r="A225" i="4"/>
  <c r="A224" i="4"/>
  <c r="A223" i="4"/>
  <c r="A222" i="4"/>
  <c r="A221" i="4"/>
  <c r="A220" i="4"/>
  <c r="A219" i="4"/>
  <c r="A218" i="4"/>
  <c r="A215" i="4"/>
  <c r="A214" i="4"/>
  <c r="A213" i="4"/>
  <c r="A212" i="4"/>
  <c r="A211" i="4"/>
  <c r="A210" i="4"/>
  <c r="A209" i="4"/>
  <c r="A77" i="1" s="1"/>
  <c r="A208" i="4"/>
  <c r="A690" i="3" l="1"/>
  <c r="C24" i="10" s="1"/>
  <c r="A492" i="4"/>
  <c r="A628" i="3"/>
  <c r="A448" i="4"/>
  <c r="A424" i="4"/>
  <c r="A216" i="4"/>
  <c r="A260" i="4"/>
  <c r="A230" i="4"/>
  <c r="C18" i="9" l="1"/>
  <c r="A494" i="4"/>
  <c r="C17" i="9" s="1"/>
  <c r="C6" i="10"/>
  <c r="J6" i="12" s="1"/>
  <c r="C11" i="10"/>
  <c r="A205" i="4"/>
  <c r="A204" i="4"/>
  <c r="A203" i="4"/>
  <c r="A202" i="4"/>
  <c r="A201" i="4"/>
  <c r="A200" i="4"/>
  <c r="A199" i="4"/>
  <c r="A198" i="4"/>
  <c r="A197" i="4"/>
  <c r="A196" i="4"/>
  <c r="A195" i="4"/>
  <c r="A291" i="3"/>
  <c r="C10" i="10" s="1"/>
  <c r="A192" i="4"/>
  <c r="A190" i="4"/>
  <c r="A191" i="4"/>
  <c r="A189" i="4"/>
  <c r="C9" i="10"/>
  <c r="J9" i="12" s="1"/>
  <c r="A186" i="4"/>
  <c r="A185" i="4"/>
  <c r="A184" i="4"/>
  <c r="A183" i="4"/>
  <c r="A182" i="4"/>
  <c r="A181" i="4"/>
  <c r="A180" i="4"/>
  <c r="A179" i="4"/>
  <c r="A178" i="4"/>
  <c r="A177" i="4"/>
  <c r="A176" i="4"/>
  <c r="A175" i="4"/>
  <c r="A187" i="4" s="1"/>
  <c r="A174" i="4"/>
  <c r="C8" i="10"/>
  <c r="C7" i="10"/>
  <c r="J7" i="12" s="1"/>
  <c r="A170" i="4"/>
  <c r="A169" i="4"/>
  <c r="A168" i="4"/>
  <c r="A167" i="4"/>
  <c r="A166" i="4"/>
  <c r="A165" i="4"/>
  <c r="A164" i="4"/>
  <c r="A163" i="4"/>
  <c r="A162" i="4"/>
  <c r="A161" i="4"/>
  <c r="A160" i="4"/>
  <c r="A153" i="4"/>
  <c r="A154" i="4"/>
  <c r="A155" i="4"/>
  <c r="A156" i="4"/>
  <c r="A157" i="4"/>
  <c r="A158" i="4"/>
  <c r="A159" i="4"/>
  <c r="A152" i="4"/>
  <c r="A151" i="4"/>
  <c r="A150" i="4"/>
  <c r="A42" i="1" s="1"/>
  <c r="A148" i="4"/>
  <c r="A41" i="1" s="1"/>
  <c r="A143" i="4"/>
  <c r="A144" i="4"/>
  <c r="A145" i="4"/>
  <c r="A142" i="4"/>
  <c r="A141" i="4"/>
  <c r="A140" i="4"/>
  <c r="A139" i="4"/>
  <c r="A138" i="4"/>
  <c r="A137" i="4"/>
  <c r="A136" i="4"/>
  <c r="A135" i="4"/>
  <c r="A134" i="4"/>
  <c r="A133" i="4"/>
  <c r="A132" i="4"/>
  <c r="A131" i="4"/>
  <c r="A130" i="4"/>
  <c r="A129" i="4"/>
  <c r="A128" i="4"/>
  <c r="A117" i="4"/>
  <c r="A118" i="4"/>
  <c r="A119" i="4"/>
  <c r="A120" i="4"/>
  <c r="A121" i="4"/>
  <c r="A122" i="4"/>
  <c r="A123" i="4"/>
  <c r="A124" i="4"/>
  <c r="A125" i="4"/>
  <c r="A126" i="4"/>
  <c r="A127" i="4"/>
  <c r="A111" i="4"/>
  <c r="A112" i="4"/>
  <c r="A113" i="4"/>
  <c r="A114" i="4"/>
  <c r="A115" i="4"/>
  <c r="A116"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0" i="4"/>
  <c r="A81" i="4"/>
  <c r="A82" i="4"/>
  <c r="A83" i="4"/>
  <c r="A79" i="4"/>
  <c r="A78" i="4"/>
  <c r="A77" i="4"/>
  <c r="A76" i="4"/>
  <c r="A75" i="4"/>
  <c r="A74" i="4"/>
  <c r="A73" i="4"/>
  <c r="A72" i="4"/>
  <c r="A71" i="4"/>
  <c r="A69" i="4"/>
  <c r="A68" i="4"/>
  <c r="A67" i="4"/>
  <c r="A64" i="4"/>
  <c r="A63" i="4"/>
  <c r="A62" i="4"/>
  <c r="A61" i="4"/>
  <c r="A60" i="4"/>
  <c r="A59" i="4"/>
  <c r="A58" i="4"/>
  <c r="A56" i="4"/>
  <c r="A57" i="4"/>
  <c r="A51" i="4"/>
  <c r="A52" i="4"/>
  <c r="A53" i="4"/>
  <c r="A54" i="4"/>
  <c r="A55" i="4"/>
  <c r="A50" i="4"/>
  <c r="A49" i="4"/>
  <c r="A41" i="4"/>
  <c r="A42" i="4"/>
  <c r="A43" i="4"/>
  <c r="A44" i="4"/>
  <c r="A45" i="4"/>
  <c r="A46" i="4"/>
  <c r="A47" i="4"/>
  <c r="A48" i="4"/>
  <c r="C5" i="10"/>
  <c r="A40" i="4"/>
  <c r="A37" i="4"/>
  <c r="A36" i="4"/>
  <c r="A35" i="4"/>
  <c r="A34" i="4"/>
  <c r="A32" i="4"/>
  <c r="A33" i="4"/>
  <c r="A31" i="4"/>
  <c r="A30" i="4"/>
  <c r="A29" i="4"/>
  <c r="A27" i="4"/>
  <c r="A28" i="4"/>
  <c r="A26" i="4"/>
  <c r="A25" i="4"/>
  <c r="A206" i="4" l="1"/>
  <c r="A65" i="4"/>
  <c r="A38" i="4"/>
  <c r="A172" i="4"/>
  <c r="C8" i="9" s="1"/>
  <c r="A146" i="4"/>
  <c r="I8" i="12"/>
  <c r="J8" i="12"/>
  <c r="A31" i="3" l="1"/>
  <c r="A358" i="3" s="1"/>
  <c r="A7" i="4"/>
  <c r="A8" i="4"/>
  <c r="A9" i="4"/>
  <c r="A10" i="4"/>
  <c r="A5" i="4"/>
  <c r="A6" i="4"/>
  <c r="A691" i="3"/>
  <c r="A4" i="4"/>
  <c r="B49" i="1"/>
  <c r="A679" i="4"/>
  <c r="A674" i="4"/>
  <c r="C33" i="9" s="1"/>
  <c r="A649" i="4"/>
  <c r="C32" i="9" s="1"/>
  <c r="A23" i="4" l="1"/>
  <c r="C4" i="10"/>
  <c r="J4" i="12" s="1"/>
  <c r="A584" i="4"/>
  <c r="A527" i="4"/>
  <c r="A400" i="4"/>
  <c r="A337" i="4"/>
  <c r="A298" i="4"/>
  <c r="C13" i="9"/>
  <c r="C12" i="9"/>
  <c r="C11" i="9"/>
  <c r="I11" i="12" s="1"/>
  <c r="A193" i="4"/>
  <c r="C10" i="9" s="1"/>
  <c r="I10" i="12" s="1"/>
  <c r="C9" i="9"/>
  <c r="I9" i="12" s="1"/>
  <c r="A11" i="1"/>
  <c r="B11" i="1"/>
  <c r="B80" i="1"/>
  <c r="B63" i="1"/>
  <c r="B62" i="1"/>
  <c r="B61" i="1"/>
  <c r="B60" i="1"/>
  <c r="B59" i="1"/>
  <c r="B58" i="1"/>
  <c r="B57" i="1"/>
  <c r="B56" i="1"/>
  <c r="B55" i="1"/>
  <c r="B38" i="1"/>
  <c r="A38" i="1"/>
  <c r="B37" i="1"/>
  <c r="A37" i="1"/>
  <c r="B36" i="1"/>
  <c r="A36" i="1"/>
  <c r="B35" i="1"/>
  <c r="A35" i="1"/>
  <c r="B34" i="1"/>
  <c r="A34" i="1"/>
  <c r="B33" i="1"/>
  <c r="A33" i="1"/>
  <c r="B31" i="1"/>
  <c r="B32" i="1"/>
  <c r="A31" i="1"/>
  <c r="A32" i="1"/>
  <c r="B30" i="1"/>
  <c r="A30" i="1"/>
  <c r="A27" i="1"/>
  <c r="A7" i="1"/>
  <c r="A6" i="1"/>
  <c r="A5" i="1"/>
  <c r="A4" i="1"/>
  <c r="B5" i="1"/>
  <c r="B20" i="1"/>
  <c r="A20" i="1"/>
  <c r="B43" i="1"/>
  <c r="B42" i="1"/>
  <c r="A43" i="1"/>
  <c r="B53" i="1"/>
  <c r="B52" i="1"/>
  <c r="A52" i="1"/>
  <c r="A54" i="1"/>
  <c r="A53" i="1"/>
  <c r="A56" i="1"/>
  <c r="A57" i="1"/>
  <c r="A58" i="1"/>
  <c r="A59" i="1"/>
  <c r="A60" i="1"/>
  <c r="A61" i="1"/>
  <c r="A62" i="1"/>
  <c r="A63" i="1"/>
  <c r="A55" i="1"/>
  <c r="B77" i="1"/>
  <c r="A88" i="1"/>
  <c r="A91" i="1" s="1"/>
  <c r="C30" i="9" l="1"/>
  <c r="C27" i="9"/>
  <c r="A554" i="4"/>
  <c r="C26" i="9" s="1"/>
  <c r="A232" i="4"/>
  <c r="A50" i="1"/>
  <c r="A39" i="1"/>
  <c r="C7" i="8" s="1"/>
  <c r="H7" i="12" s="1"/>
  <c r="A64" i="1"/>
  <c r="C9" i="8" s="1"/>
  <c r="H9" i="12" s="1"/>
  <c r="A622" i="4"/>
  <c r="C31" i="9" s="1"/>
  <c r="A676" i="4" l="1"/>
  <c r="A678" i="4" s="1"/>
  <c r="C7" i="9"/>
  <c r="C5" i="9"/>
  <c r="C4" i="9"/>
  <c r="C29" i="9" l="1"/>
  <c r="A680" i="4"/>
  <c r="C35" i="9"/>
  <c r="C6" i="9"/>
  <c r="B16" i="1"/>
  <c r="A682" i="4" l="1"/>
  <c r="C37" i="9"/>
  <c r="N56" i="12"/>
  <c r="N50" i="12"/>
  <c r="N42" i="12"/>
  <c r="N38" i="12"/>
  <c r="N37" i="12" l="1"/>
  <c r="J11" i="12" l="1"/>
  <c r="J12" i="12"/>
  <c r="A720" i="3"/>
  <c r="J26" i="12"/>
  <c r="I13" i="12"/>
  <c r="J17" i="12"/>
  <c r="J5" i="12"/>
  <c r="J21" i="12"/>
  <c r="J10" i="12"/>
  <c r="J20" i="12"/>
  <c r="J22" i="12"/>
  <c r="J16" i="12"/>
  <c r="B81" i="1"/>
  <c r="B82" i="1"/>
  <c r="B83" i="1"/>
  <c r="B84" i="1"/>
  <c r="B76" i="1"/>
  <c r="B71" i="1"/>
  <c r="B72" i="1"/>
  <c r="B73" i="1"/>
  <c r="B66" i="1"/>
  <c r="B67" i="1"/>
  <c r="B68" i="1"/>
  <c r="B19" i="1"/>
  <c r="B21" i="1"/>
  <c r="B22" i="1"/>
  <c r="B24" i="1"/>
  <c r="B25" i="1"/>
  <c r="B23" i="1"/>
  <c r="B26" i="1"/>
  <c r="B27" i="1"/>
  <c r="B10" i="1"/>
  <c r="B12" i="1"/>
  <c r="B13" i="1"/>
  <c r="B14" i="1"/>
  <c r="B15" i="1"/>
  <c r="B4" i="1"/>
  <c r="B6" i="1"/>
  <c r="B7" i="1"/>
  <c r="A67" i="1"/>
  <c r="A68" i="1"/>
  <c r="C31" i="10" l="1"/>
  <c r="J31" i="12" s="1"/>
  <c r="C30" i="10"/>
  <c r="J30" i="12" s="1"/>
  <c r="C28" i="10"/>
  <c r="J28" i="12" s="1"/>
  <c r="I12" i="12"/>
  <c r="J13" i="12"/>
  <c r="J25" i="12" l="1"/>
  <c r="A758" i="3" l="1"/>
  <c r="A82" i="1"/>
  <c r="A83" i="1"/>
  <c r="A84" i="1"/>
  <c r="A81" i="1"/>
  <c r="A80" i="1"/>
  <c r="A76" i="1"/>
  <c r="A72" i="1"/>
  <c r="A73" i="1"/>
  <c r="A71" i="1"/>
  <c r="A66" i="1"/>
  <c r="A69" i="1" s="1"/>
  <c r="C10" i="8" s="1"/>
  <c r="H10" i="12" s="1"/>
  <c r="A21" i="1"/>
  <c r="A24" i="1"/>
  <c r="A25" i="1"/>
  <c r="A23" i="1"/>
  <c r="A26" i="1"/>
  <c r="A22" i="1"/>
  <c r="A19" i="1"/>
  <c r="A16" i="1"/>
  <c r="A15" i="1"/>
  <c r="A14" i="1"/>
  <c r="A12" i="1"/>
  <c r="A13" i="1"/>
  <c r="A10" i="1"/>
  <c r="C29" i="10" l="1"/>
  <c r="J29" i="12" s="1"/>
  <c r="A812" i="3"/>
  <c r="A17" i="1"/>
  <c r="A28" i="1"/>
  <c r="C6" i="8" s="1"/>
  <c r="A85" i="1"/>
  <c r="A8" i="1"/>
  <c r="C4" i="8" s="1"/>
  <c r="A74" i="1"/>
  <c r="C11" i="8" s="1"/>
  <c r="H11" i="12" s="1"/>
  <c r="C27" i="10" l="1"/>
  <c r="A814" i="3"/>
  <c r="J27" i="12"/>
  <c r="I4" i="12"/>
  <c r="I5" i="12"/>
  <c r="I6" i="12"/>
  <c r="I7" i="12"/>
  <c r="C5" i="8"/>
  <c r="C8" i="8"/>
  <c r="H8" i="12" s="1"/>
  <c r="A78" i="1"/>
  <c r="C12" i="8" l="1"/>
  <c r="H12" i="12" s="1"/>
  <c r="A87" i="1"/>
  <c r="A90" i="1" s="1"/>
  <c r="C13" i="8"/>
  <c r="H13" i="12" s="1"/>
  <c r="H5" i="12"/>
  <c r="H4" i="12"/>
  <c r="C15" i="9"/>
  <c r="I29" i="12"/>
  <c r="I30" i="12"/>
  <c r="I16" i="12"/>
  <c r="I17" i="12"/>
  <c r="I18" i="12"/>
  <c r="I25" i="12"/>
  <c r="I20" i="12"/>
  <c r="I22" i="12"/>
  <c r="I23" i="12" l="1"/>
  <c r="I31" i="12"/>
  <c r="I27" i="12"/>
  <c r="I26" i="12"/>
  <c r="I28" i="12"/>
  <c r="I24" i="12" l="1"/>
  <c r="I21" i="12" l="1"/>
  <c r="H6" i="12" l="1"/>
  <c r="A92" i="1" l="1"/>
  <c r="C18" i="8"/>
  <c r="H32" i="12" s="1"/>
  <c r="A340" i="4"/>
  <c r="A374" i="4" s="1"/>
  <c r="I19" i="12" s="1"/>
  <c r="J19" i="12"/>
  <c r="A816" i="3" l="1"/>
  <c r="C32" i="10" l="1"/>
  <c r="J32" i="12" s="1"/>
  <c r="A818" i="3"/>
  <c r="I15" i="12"/>
  <c r="I32" i="12" l="1"/>
  <c r="B177" i="4" l="1"/>
  <c r="B54" i="1" s="1"/>
  <c r="B588" i="3"/>
  <c r="B460" i="4" s="1"/>
  <c r="B732" i="3"/>
  <c r="B596" i="4"/>
</calcChain>
</file>

<file path=xl/sharedStrings.xml><?xml version="1.0" encoding="utf-8"?>
<sst xmlns="http://schemas.openxmlformats.org/spreadsheetml/2006/main" count="2308" uniqueCount="1090">
  <si>
    <t>Category</t>
  </si>
  <si>
    <t>Location</t>
  </si>
  <si>
    <t>Federal and State Lawful Requirements to be Addressed in the Plan</t>
  </si>
  <si>
    <t>References</t>
  </si>
  <si>
    <t>Tier III</t>
  </si>
  <si>
    <t>Pg. #: Section</t>
  </si>
  <si>
    <t>BASIC PLAN</t>
  </si>
  <si>
    <t>TITLE PAGE</t>
  </si>
  <si>
    <t>Date</t>
  </si>
  <si>
    <t>Jurisdiction Name(s)</t>
  </si>
  <si>
    <t>Approval Document</t>
  </si>
  <si>
    <t>Signed by the appointed Emergency Management Director</t>
  </si>
  <si>
    <t>Table of Contents</t>
  </si>
  <si>
    <t>Month/Year of Revision on every page</t>
  </si>
  <si>
    <t>Page Number on every page</t>
  </si>
  <si>
    <t>INTRODUCTORY DOCUMENTATION SECTION SCORE</t>
  </si>
  <si>
    <t>INTRODUCTION, PURPOSE, or MISSION</t>
  </si>
  <si>
    <t>Citation of authorizing State/Local Law</t>
  </si>
  <si>
    <t>Statement specifying the use of the Incident Command System</t>
  </si>
  <si>
    <t>Scope</t>
  </si>
  <si>
    <t>Situation Overview</t>
  </si>
  <si>
    <t>Hazard Assessment (THIRA/HIRA/HIVA) Summary</t>
  </si>
  <si>
    <t>Planning Assumptions</t>
  </si>
  <si>
    <t>PURPOSE, SITUATION, &amp; ASSUMPTIONS SECTION SCORE</t>
  </si>
  <si>
    <t>CONCEPT OF OPERATIONS (CONOPS)</t>
  </si>
  <si>
    <t>Whole Community Involvement</t>
  </si>
  <si>
    <t>Statement of Non-Discrimination</t>
  </si>
  <si>
    <t>Identification of the Physical, Programmatic, Communications Needs for Individuals with Disabilities and Access / Functional Needs (AFN)</t>
  </si>
  <si>
    <t>Statement of Compliance with Americans with Disabilities Act (ADA)</t>
  </si>
  <si>
    <t>Identification of the Essential Needs of Children</t>
  </si>
  <si>
    <t>Identification of the Essential Needs of Household Pets and Service Animals</t>
  </si>
  <si>
    <t>Limited English Proficiency (LEP) Program Requirements</t>
  </si>
  <si>
    <t>Leaderships' Intent</t>
  </si>
  <si>
    <t>Operational Objectives</t>
  </si>
  <si>
    <t>Desired End-State / Outcome</t>
  </si>
  <si>
    <t>EOC/ECC Activation Levels</t>
  </si>
  <si>
    <t>CONCEPT OF OPERATIONS SECTION SCORE</t>
  </si>
  <si>
    <t>DIRECTION, CONTROL, AND COORDINATION SECTION</t>
  </si>
  <si>
    <t>Multi-jurisdictional Coordination</t>
  </si>
  <si>
    <t>Relationship to Mitigation Mission/Plan</t>
  </si>
  <si>
    <t>Response Mission/Plan</t>
  </si>
  <si>
    <t>Relationship to Recovery Mission/Plan</t>
  </si>
  <si>
    <t>DIRECTION &amp; CONTROL SECTION SCORE</t>
  </si>
  <si>
    <t>General Emergency Management</t>
  </si>
  <si>
    <t>Organizational Chain of Command</t>
  </si>
  <si>
    <t>Disaster &amp; Emergencies</t>
  </si>
  <si>
    <t>Organizational Diagram(s)</t>
  </si>
  <si>
    <t>As defined in Mutual Aid Agreements (MAA)/ Memorandums of Agreements (MOA)/ Memorandums of Understanding (MOU)</t>
  </si>
  <si>
    <t>RESPONSIBILITIES SECTION SCORE</t>
  </si>
  <si>
    <t>COMMUNICATIONS SECTION</t>
  </si>
  <si>
    <t>Summary of Applicable Interoperable Communications Plans from all Levels of Government</t>
  </si>
  <si>
    <t>Jurisdiction's Communications Plan:</t>
  </si>
  <si>
    <t>Communication Process for Access and Functional Needs (AFN) Populations:</t>
  </si>
  <si>
    <t>Limited-English Proficiency (LEP) "Significant Population Segments" specifically identified, as defined by The Office of Financial Management - Forecasting Division</t>
  </si>
  <si>
    <t>Identify the frequency with which LEP populations encounter emergency notifications</t>
  </si>
  <si>
    <t>Include a description of the process to evaluate the effectiveness of the communication of life safety information through the use of After-Action Reports</t>
  </si>
  <si>
    <t>List the technological challenges which limited communications efforts</t>
  </si>
  <si>
    <t>Statement of the recommendations to address those listed challenges</t>
  </si>
  <si>
    <t>List the resources needed to address those listed challenges</t>
  </si>
  <si>
    <t>COMMUNICATIONS SECTION SCORE</t>
  </si>
  <si>
    <t>ADMINISTRATION SECTION</t>
  </si>
  <si>
    <t>Documentation Process</t>
  </si>
  <si>
    <t>Retention</t>
  </si>
  <si>
    <t>Preservation Process</t>
  </si>
  <si>
    <t>ADMINISTRATION SECTION SCORE</t>
  </si>
  <si>
    <t>FINANCE SECTION</t>
  </si>
  <si>
    <t>Expenditure Approval Process/Incurred Cost(s) Documentation</t>
  </si>
  <si>
    <t>Cost Recovery Process/Reimbursement</t>
  </si>
  <si>
    <t>Individual Assistance (IA) Program(s)</t>
  </si>
  <si>
    <t>Other Needs Assistance (ONA) Program(s)</t>
  </si>
  <si>
    <t>Small Business Administration (SBA) Program(s)</t>
  </si>
  <si>
    <t>FINANCE SECTION SCORE</t>
  </si>
  <si>
    <t>LOGISTICS SECTION</t>
  </si>
  <si>
    <t>Methodology and Agencies Involved in Resource Procurement</t>
  </si>
  <si>
    <t>Resource Gaps</t>
  </si>
  <si>
    <t>Specialized Resources</t>
  </si>
  <si>
    <t>Resource Request Process</t>
  </si>
  <si>
    <t>LOGISTICS SECTION SCORE</t>
  </si>
  <si>
    <t>DEVELOPMENT AND MAINTENANCE SECTION</t>
  </si>
  <si>
    <t>Description of the Review Process</t>
  </si>
  <si>
    <t>Acknowledgement of Training &amp; Exercise Program Participation/Compliance</t>
  </si>
  <si>
    <r>
      <t xml:space="preserve">Process for conducting an Annual Exercise </t>
    </r>
    <r>
      <rPr>
        <sz val="12"/>
        <color theme="1"/>
        <rFont val="Times New Roman"/>
        <family val="1"/>
      </rPr>
      <t>(if no disaster has impacted the jurisdiction during the time period)</t>
    </r>
  </si>
  <si>
    <t>After-Action Reports (AARs)</t>
  </si>
  <si>
    <t>Summary of the Reasons for Conducting AARs</t>
  </si>
  <si>
    <t>Description of the Method(s) Used to Review an Incident</t>
  </si>
  <si>
    <t>Description of the Method(s) Used for the Correction/Completion of Deficiencies/Recommendations</t>
  </si>
  <si>
    <t>Availability to the Public</t>
  </si>
  <si>
    <t>CEMP Revision or Maintenance Schedule</t>
  </si>
  <si>
    <t>Process for Monitoring/Implementing Changes in Law</t>
  </si>
  <si>
    <t>DEVELOPMENT &amp; MAINTENANCE SECTION SCORE</t>
  </si>
  <si>
    <t>OVERALL BASIC PLAN SCORE</t>
  </si>
  <si>
    <t>Population Protection</t>
  </si>
  <si>
    <t>Introduction</t>
  </si>
  <si>
    <t>Policies</t>
  </si>
  <si>
    <t>Situation</t>
  </si>
  <si>
    <t>Concept of Operations</t>
  </si>
  <si>
    <t>Identify the nature and importance of emergency notification, service, or program to peoples' lives</t>
  </si>
  <si>
    <t>Statement of the resources available to the jurisdiction(s) to provide emergency notifications</t>
  </si>
  <si>
    <t>Identify individuals, organizations, etc. that can provide language assistance services (i.e. translation, interpretation services, etc.)</t>
  </si>
  <si>
    <t>Methods to Provide Continuous and Accessible Public Information throughout All Phases</t>
  </si>
  <si>
    <t>Warning and Notification of the Whole Community</t>
  </si>
  <si>
    <t>Notices on evacuation, sheltering, and/or sheltering-in-place</t>
  </si>
  <si>
    <t>Notices for food and water</t>
  </si>
  <si>
    <t>Details for public health protection</t>
  </si>
  <si>
    <t>Pre-scripted, Standard Emergency Messages, to include:</t>
  </si>
  <si>
    <t>LEP Populations</t>
  </si>
  <si>
    <t>Hearing-Impaired Populations</t>
  </si>
  <si>
    <t>Responsibilities</t>
  </si>
  <si>
    <t>Resource Requirements</t>
  </si>
  <si>
    <t>Terms and Definitions</t>
  </si>
  <si>
    <t>Population Protection Score</t>
  </si>
  <si>
    <t>Resource Management</t>
  </si>
  <si>
    <t>Procedures to provide projected or anticipated costs</t>
  </si>
  <si>
    <t>Checklists and forms for requesting and providing assistance</t>
  </si>
  <si>
    <t>Process for recordkeeping</t>
  </si>
  <si>
    <t>Description of reimbursement procedures</t>
  </si>
  <si>
    <t>Critical Infrastructure</t>
  </si>
  <si>
    <t>Debris Management</t>
  </si>
  <si>
    <t>TOTAL CEMP SCORE</t>
  </si>
  <si>
    <t>TIER III - LEGAL REQUIREMENTS</t>
  </si>
  <si>
    <t>Section Title</t>
  </si>
  <si>
    <t>Current Development</t>
  </si>
  <si>
    <t>Basic Plan</t>
  </si>
  <si>
    <t>Introductory Documentation</t>
  </si>
  <si>
    <t>Purpose, Situation, &amp; Assumptions</t>
  </si>
  <si>
    <t>Direction, Control, &amp; Coordination</t>
  </si>
  <si>
    <t>Communications</t>
  </si>
  <si>
    <t>Administration</t>
  </si>
  <si>
    <t>Finance</t>
  </si>
  <si>
    <t>Logistics</t>
  </si>
  <si>
    <t>Development &amp; Maintenance</t>
  </si>
  <si>
    <t>Functional Annexes</t>
  </si>
  <si>
    <t>Total CEMP Score</t>
  </si>
  <si>
    <r>
      <t>Suggested (</t>
    </r>
    <r>
      <rPr>
        <b/>
        <u/>
        <sz val="14"/>
        <color theme="0"/>
        <rFont val="Times New Roman"/>
        <family val="1"/>
      </rPr>
      <t>not</t>
    </r>
    <r>
      <rPr>
        <b/>
        <sz val="14"/>
        <color theme="0"/>
        <rFont val="Times New Roman"/>
        <family val="1"/>
      </rPr>
      <t xml:space="preserve"> required) Elements to Support State-Wide Coordination and the National Preparedness Goal</t>
    </r>
  </si>
  <si>
    <t>Tier II</t>
  </si>
  <si>
    <t>Prevention Framework</t>
  </si>
  <si>
    <t>Protection Framework</t>
  </si>
  <si>
    <t>NMF</t>
  </si>
  <si>
    <t>Continuity Guidance Circular</t>
  </si>
  <si>
    <t>NRF</t>
  </si>
  <si>
    <t>NDRF</t>
  </si>
  <si>
    <t>WA CEMP</t>
  </si>
  <si>
    <t>CPG 101</t>
  </si>
  <si>
    <t>Statement that this document “Supersedes all Previous Plans”</t>
  </si>
  <si>
    <t>Discusses the Delegation of Authority in the absence of the Senior Official(s)</t>
  </si>
  <si>
    <t>Record of Changes</t>
  </si>
  <si>
    <r>
      <t xml:space="preserve">Change Number </t>
    </r>
    <r>
      <rPr>
        <sz val="12"/>
        <color theme="1"/>
        <rFont val="Times New Roman"/>
        <family val="1"/>
      </rPr>
      <t>(For Legal Reference)</t>
    </r>
  </si>
  <si>
    <r>
      <t xml:space="preserve">Date of Change </t>
    </r>
    <r>
      <rPr>
        <sz val="12"/>
        <color theme="1"/>
        <rFont val="Times New Roman"/>
        <family val="1"/>
      </rPr>
      <t>(For Legal Reference)</t>
    </r>
  </si>
  <si>
    <r>
      <t>Name of Person who made the change (</t>
    </r>
    <r>
      <rPr>
        <sz val="12"/>
        <color theme="1"/>
        <rFont val="Times New Roman"/>
        <family val="1"/>
      </rPr>
      <t>For Legal Reference)</t>
    </r>
  </si>
  <si>
    <t>Summary of Change</t>
  </si>
  <si>
    <t>Record of Distribution</t>
  </si>
  <si>
    <r>
      <t xml:space="preserve">Name and/or Title of Receiving Person </t>
    </r>
    <r>
      <rPr>
        <sz val="12"/>
        <color theme="1"/>
        <rFont val="Times New Roman"/>
        <family val="1"/>
      </rPr>
      <t>(For Legal Reference)</t>
    </r>
  </si>
  <si>
    <t>Agency of the Receiver</t>
  </si>
  <si>
    <r>
      <t xml:space="preserve">Date of Delivery </t>
    </r>
    <r>
      <rPr>
        <sz val="12"/>
        <color theme="1"/>
        <rFont val="Times New Roman"/>
        <family val="1"/>
      </rPr>
      <t>(For Legal Reference)</t>
    </r>
  </si>
  <si>
    <t>Purpose for developing and maintaining a CEMP</t>
  </si>
  <si>
    <t>Under what conditions would this plan be activated?</t>
  </si>
  <si>
    <t>Statement of consistency with Washington State CEMP</t>
  </si>
  <si>
    <t>Statement of consistency with the National Planning Frameworks</t>
  </si>
  <si>
    <t>Capability Assessment Summary</t>
  </si>
  <si>
    <t>Disclaimer statement of Whole Community incorporation throughout CEMP (including all appendices, attachments, etc.)</t>
  </si>
  <si>
    <t>Life Safety</t>
  </si>
  <si>
    <t>Incident Stabilization</t>
  </si>
  <si>
    <t>Property Protection</t>
  </si>
  <si>
    <t>Environmental Conservation</t>
  </si>
  <si>
    <t>General Emergency Operations Center (EOC)/Emergency Coordination Center (ECC) Operations Information</t>
  </si>
  <si>
    <t>Planning</t>
  </si>
  <si>
    <t>Identify available resources</t>
  </si>
  <si>
    <t>Present courses of action for decision makers</t>
  </si>
  <si>
    <t>Develop initial planning process providing overall strategy</t>
  </si>
  <si>
    <t>Identify achievable, tangible community based actions that support the community's and operations' identified goals</t>
  </si>
  <si>
    <t>Public Information and Warning</t>
  </si>
  <si>
    <t>Increase public awareness</t>
  </si>
  <si>
    <t>Refine and consider options for releasing pre-event information publicly</t>
  </si>
  <si>
    <t>Manage expectations through clarity, accuracy, and transparency</t>
  </si>
  <si>
    <t>Ensure all information is in accessible formats for the whole community</t>
  </si>
  <si>
    <t>Leverage all appropriate communication means</t>
  </si>
  <si>
    <t>Operational Coordination</t>
  </si>
  <si>
    <t>Define and communicate clear roles and responsibilities relative to courses of action</t>
  </si>
  <si>
    <t>Synchronize action to ensure unity of effort</t>
  </si>
  <si>
    <t>Determine priorities, objectives, strategies, and resource allocations</t>
  </si>
  <si>
    <t>Lead, coordinate, and drive the operational process and resources</t>
  </si>
  <si>
    <t>Ensure information sharing and coordination</t>
  </si>
  <si>
    <t>MULTI-JURISDICTIONAL COORDINATION</t>
  </si>
  <si>
    <r>
      <t xml:space="preserve">Logistical Staging Areas </t>
    </r>
    <r>
      <rPr>
        <sz val="12"/>
        <color theme="1"/>
        <rFont val="Times New Roman"/>
        <family val="1"/>
      </rPr>
      <t>(i.e. Internal/External response personnel, equipment, supplies, etc.)</t>
    </r>
  </si>
  <si>
    <t>Community Points of Distribution (CPODs) &amp; Establishment</t>
  </si>
  <si>
    <t>Relationship to Prevention &amp; Protection Missions/Plans</t>
  </si>
  <si>
    <t>Intelligence and Information Sharing</t>
  </si>
  <si>
    <t>Ability to rapidly reprioritize law enforcement and intelligence assets as necessary</t>
  </si>
  <si>
    <t>Information Collection</t>
  </si>
  <si>
    <t>Information Processing</t>
  </si>
  <si>
    <t>Information Analysis and Production into a finished product</t>
  </si>
  <si>
    <t>Adherence to appropriate mechanisms for safeguarding sensitive information</t>
  </si>
  <si>
    <t>Dissemination</t>
  </si>
  <si>
    <t>Feedback and Evaluation throughout the intelligence cycle</t>
  </si>
  <si>
    <t>Assessment of information to inform continued operations and response efforts</t>
  </si>
  <si>
    <t>Interdiction and Disruption</t>
  </si>
  <si>
    <t>Prevent movement and operations within confines of civil liberties</t>
  </si>
  <si>
    <t>Screening, Search, and Detection</t>
  </si>
  <si>
    <t>Conduct chemical, biological, radiological, nuclear, and explosives search and detection operations</t>
  </si>
  <si>
    <t>Forensics and Attribution</t>
  </si>
  <si>
    <t>Access Control and Identity Verification</t>
  </si>
  <si>
    <t>Ability to control and limit access to locations and systems to authorized individuals with legitimate activities</t>
  </si>
  <si>
    <t>Cybersecurity</t>
  </si>
  <si>
    <t>Physical Protective Measures</t>
  </si>
  <si>
    <t>Ability to protect critical lifeline functions (i.e. transportation, communications, water/wastewater, and energy)</t>
  </si>
  <si>
    <t>Risk Management for Protection Programs and Activities</t>
  </si>
  <si>
    <t>Build capabilities within the communities</t>
  </si>
  <si>
    <t>Develop and use appropriate tools to identify and assess threats, vulnerabilities, and consequences</t>
  </si>
  <si>
    <t>Supply Chain Integrity and Security</t>
  </si>
  <si>
    <t>Analyze key dependencies and interdependencies related to supply chain operations</t>
  </si>
  <si>
    <t>Succession of Authority</t>
  </si>
  <si>
    <t>Delegation of Authority</t>
  </si>
  <si>
    <t>Scope of Authority</t>
  </si>
  <si>
    <t>Identify Essential Functions</t>
  </si>
  <si>
    <t>Process for Activation/Authorization</t>
  </si>
  <si>
    <t>Activation Levels</t>
  </si>
  <si>
    <t>Communication Capabilities</t>
  </si>
  <si>
    <t>Human Resource Issues</t>
  </si>
  <si>
    <t>Safekeeping and Access to Essential Records</t>
  </si>
  <si>
    <t>Validation of Capabilities through Training and Exercise</t>
  </si>
  <si>
    <t>Reconstitution Process</t>
  </si>
  <si>
    <t>Community Resilience</t>
  </si>
  <si>
    <t>Know the systems which make up the community and how to build constructive partnerships</t>
  </si>
  <si>
    <t>Long-term Vulnerability Reduction</t>
  </si>
  <si>
    <t>Risk and Disaster Resilience Assessment</t>
  </si>
  <si>
    <t>Threats and Hazards Identification</t>
  </si>
  <si>
    <t>Right data received by right people at the right time</t>
  </si>
  <si>
    <t>Leverage third-party data, tools, and information</t>
  </si>
  <si>
    <t>Infrastructure Systems</t>
  </si>
  <si>
    <t>Stabilize critical infrastructure functions, minimize health and safety threats, and efficiently restore and revitalize systems and services to support a viable, resilient community</t>
  </si>
  <si>
    <t>Critical Transportation</t>
  </si>
  <si>
    <t>Provide transportation for response priority objectives, including evacuation of people and animals, and the delivery of vital response personnel, equipment, and services</t>
  </si>
  <si>
    <t>Environmental Response/Health and Safety</t>
  </si>
  <si>
    <t>Conduct appropriate measures to ensure the protection of the health and safety of the public and works, as well as the environment, from all-hazards in support of responder operations and the affected communities</t>
  </si>
  <si>
    <t>Fatality Management Services</t>
  </si>
  <si>
    <t>Provide fatality management services including decedent remains recovery and victim identification, temporary storage or permanent internment solutions, information sharing with mass care services for reunifying family members and caregivers with missing persons/remains, and providing counseling to the bereaved</t>
  </si>
  <si>
    <t>Fire Management and Suppression</t>
  </si>
  <si>
    <t>Provide structural, wildland, and specialized firefighting capabilities to manage and suppress fires of all types, kinds, and complexities while protecting lives, property, and the environment</t>
  </si>
  <si>
    <t>Logistics and Supply Chain Management</t>
  </si>
  <si>
    <t>Deliver essential commodities, equipment, and services in support of impacted communities and survivors, to include emergency power and fuel support, as well as the coordination of access to community staples; synchronize logistics capabilities and enable the restoration of impacted supply chains</t>
  </si>
  <si>
    <t>Mass Care Services</t>
  </si>
  <si>
    <t>Provide life-sustaining and human services to the affected population, to include hydration, feeding, sheltering, temporary housing, evacuee support, reunification, and distribution of emergency supplies</t>
  </si>
  <si>
    <t>Mass Search and Rescue Operations</t>
  </si>
  <si>
    <t>Deliver traditional and atypical search and rescue capabilities including personnel, services, animals, and assets to survivors in need, with the goal of saving the greatest number of endangered lives in the shortest time possible</t>
  </si>
  <si>
    <t>On-scene Security, Protection, and Law Enforcement</t>
  </si>
  <si>
    <t>Ensure a safe and secure environment through law enforcement and related security and protection operations for people and communities located within affected areas and also for response personnel engaged in lifesaving and life-sustaining operations</t>
  </si>
  <si>
    <t>Operational Communications</t>
  </si>
  <si>
    <t>Statement of Communications Delivery and Support, to include:</t>
  </si>
  <si>
    <t>Information Dissemination Methods/Protocols</t>
  </si>
  <si>
    <t>Long-Term Collection, Analysis, &amp; Dissemination Strategies</t>
  </si>
  <si>
    <t>Public Health, Healthcare, and Emergency Medical Services</t>
  </si>
  <si>
    <t>Provide lifesaving medical treatment vial emergency medical services and related operations and avoid additional disease and injury by providing targeted public health, medical, and behavioral health support and products</t>
  </si>
  <si>
    <t>Situational Assessment</t>
  </si>
  <si>
    <t>Provide all decision makers with decision-relevant information regarding the nature and extent of the hazard, any cascading effects, and the status of the response</t>
  </si>
  <si>
    <t>Restore and sustain essential services to maintain community functionality</t>
  </si>
  <si>
    <t>Infrastructure redevelopment planning at a regional, system-wide level</t>
  </si>
  <si>
    <t>Provide systems which meet community needs while minimizing service disruption during restoration</t>
  </si>
  <si>
    <t>Economic Recovery</t>
  </si>
  <si>
    <t>Implement recovery strategies that integrate the capabilities of the private sector</t>
  </si>
  <si>
    <t>Proactively remove inhibitors to incorporate economic recovery while maintaining the rights of all individuals</t>
  </si>
  <si>
    <t>Health and Social Services</t>
  </si>
  <si>
    <t>Restore health care, behavioral health, public health, and social services functions</t>
  </si>
  <si>
    <t>Restore and improve the resilience and sustainability of the health care system and social service networks to promote independence</t>
  </si>
  <si>
    <t>Implement strategies to protect the health and safety of the public and recovery workers from the effects of a post-disaster environment</t>
  </si>
  <si>
    <t>Housing</t>
  </si>
  <si>
    <t>Natural and Cultural Resources</t>
  </si>
  <si>
    <t>POLICY-LEVEL DECISION MAKING PROCESS</t>
  </si>
  <si>
    <t>CONFLICT RESOLUTION PROCESS</t>
  </si>
  <si>
    <t>Emergency Support Function (ESF) Coordinator / Primary / Lead / Joint / Support Agency Matrix(s)</t>
  </si>
  <si>
    <t>Critical Tasks Identified for:</t>
  </si>
  <si>
    <t>Senior Elected or Appointed Officials</t>
  </si>
  <si>
    <t>Shape or modify laws, policies, and budgets to aid preparedness efforts and improve emergency management and response capabilities</t>
  </si>
  <si>
    <t>Understand how to apply response core capabilities regarding decisions related to resources and operations</t>
  </si>
  <si>
    <t>Local Departments/Agencies</t>
  </si>
  <si>
    <t>Address unique geographical issues including transborder, agency dependencies, and cross-jurisdictional agreements</t>
  </si>
  <si>
    <t>Collaborate with emergency management during development of local emergency plans</t>
  </si>
  <si>
    <t>Create internal communication structures to keep employees informed</t>
  </si>
  <si>
    <t>Business retention</t>
  </si>
  <si>
    <t>Regional Organizations/Groups (if applicable)</t>
  </si>
  <si>
    <t>State Departments/Agencies</t>
  </si>
  <si>
    <t>Conduit for coordination between Federal agencies and local governments</t>
  </si>
  <si>
    <t>Supplement local efforts before, during, and after incidents by applying in-state resources first</t>
  </si>
  <si>
    <t>Request assistance from other states or the Federal Government through a Stafford Act Declaration</t>
  </si>
  <si>
    <t>Federal Agencies</t>
  </si>
  <si>
    <t>Coordinate with all partners to develop and delivery the core capabilities</t>
  </si>
  <si>
    <t>Private Sector</t>
  </si>
  <si>
    <t>Information Sharing</t>
  </si>
  <si>
    <t>Continuity of Operations/Business Continuity Planning</t>
  </si>
  <si>
    <t>As the owners and operators of the majority of the Nation's infrastructure, these entities are essential to improving resilience through planning and long-term vulnerability reduction efforts</t>
  </si>
  <si>
    <t>Collaboration with Emergency Management agencies to determine assistance required and how they could provide support</t>
  </si>
  <si>
    <t>Government-Sponsored Volunteer Resources (i.e. CERT, Auxiliary Police/Fire, etc.)</t>
  </si>
  <si>
    <t>Volunteer/Community Organizations (i.e. NGO, VOAD/COAD, American Red Cross, etc.)</t>
  </si>
  <si>
    <t>Manage volunteers and resources to support incident response efforts</t>
  </si>
  <si>
    <t>Unaffiliated Individuals (&amp; their incorporation into response activities)</t>
  </si>
  <si>
    <t>Individual Community Members</t>
  </si>
  <si>
    <t>Individuals, Families, and Households play an important role in identifying and reporting incidents</t>
  </si>
  <si>
    <t>Grants Management Process</t>
  </si>
  <si>
    <t>Impact and Role of Insurance</t>
  </si>
  <si>
    <t>For Local Responders/Officials/Departments/Agencies</t>
  </si>
  <si>
    <t>Pending Federal Disaster Declarations, describe: Public Assistance (PA) Program(s)</t>
  </si>
  <si>
    <t>Community Points of Distribution (CPODs) Description and Locations</t>
  </si>
  <si>
    <t>Promulgation Process</t>
  </si>
  <si>
    <t>EMERGENCY SUPPORT FUNCTION (ESF) ANNEXES</t>
  </si>
  <si>
    <t>ESF 4 Firefighting</t>
  </si>
  <si>
    <t>ESF Coordinator, Primary/Lead</t>
  </si>
  <si>
    <t>ESF Support Agency(s)/Joint Agencies</t>
  </si>
  <si>
    <t>Statement of Preparedness activities</t>
  </si>
  <si>
    <t>Description of the Interstate/Intrastate Firefighting Assistance Agreements</t>
  </si>
  <si>
    <t>Summary of Role in Mitigation activities</t>
  </si>
  <si>
    <t>Statement of Response actions</t>
  </si>
  <si>
    <t>Detect and Suppress Wildland Fires</t>
  </si>
  <si>
    <t>Detect and Suppress Urban Fires</t>
  </si>
  <si>
    <r>
      <t>Description of Emergency Medical Service Capabilities</t>
    </r>
    <r>
      <rPr>
        <sz val="12"/>
        <color theme="1"/>
        <rFont val="Times New Roman"/>
        <family val="1"/>
      </rPr>
      <t xml:space="preserve"> (if not covered in ESF 8)</t>
    </r>
  </si>
  <si>
    <t>Discussion of the Coordination of Municipal Department(s)/District(s)</t>
  </si>
  <si>
    <t>Process to Request Regional Fire Representation</t>
  </si>
  <si>
    <t>Process to Request Fire Resource Mobilization</t>
  </si>
  <si>
    <t>Process by which Situation and Damage Assessment Information flows to EOC/ECC</t>
  </si>
  <si>
    <t>Statement of Recovery activities or Coordination with Recovery Plan</t>
  </si>
  <si>
    <t>Identification of Special Technical Teams</t>
  </si>
  <si>
    <t>Supporting Plans/References</t>
  </si>
  <si>
    <t>Appendices/Attachments</t>
  </si>
  <si>
    <t>ESF 4 SCORE</t>
  </si>
  <si>
    <t>ESF 5 Information and Planning</t>
  </si>
  <si>
    <t>Identifies Key Incident Command System (ICS) Positions</t>
  </si>
  <si>
    <t>Acknowledgement of the Implementation and Use of ICS and FEMA ICS Forms</t>
  </si>
  <si>
    <t>Description of the initial notification and documentation process for the incident</t>
  </si>
  <si>
    <t>Coordination, management, and dissemination of effective notification to response and support agencies</t>
  </si>
  <si>
    <t>Description of the notification process to neighboring jurisdiction(s) regarding a local incident which may pose some degree of risk</t>
  </si>
  <si>
    <t>Process for Incident Information Collection</t>
  </si>
  <si>
    <t>Assessment of Immediate Risks</t>
  </si>
  <si>
    <t>Dissemination for Protective Action Decisions/Response Priorities</t>
  </si>
  <si>
    <t>Description of the process for Declaration/Proclamation of Emergency</t>
  </si>
  <si>
    <t>Description of coordinating direct communication between responders, Incident Commander(s) (IC), EOC/ECC, and/or off-scene agencies which possess a response role</t>
  </si>
  <si>
    <t>Process for Routine Briefing of Senior Officials</t>
  </si>
  <si>
    <t>Public Information Management and Considerations</t>
  </si>
  <si>
    <t>Consideration for unplanned arrival of individuals and volunteer groups</t>
  </si>
  <si>
    <t>Integration of unplanned assistance</t>
  </si>
  <si>
    <t>Activation Process for both Primary and Alternate EOC/ECC Sites</t>
  </si>
  <si>
    <t>Description of the Process for 24-hour (+) Operations</t>
  </si>
  <si>
    <t>Deactivation/Transition Procedures</t>
  </si>
  <si>
    <t>EOC/ECC Staff and Equipment Requirements</t>
  </si>
  <si>
    <t>Provide a Diagram of Primary/Alternate EOC(s)/ECC(s)</t>
  </si>
  <si>
    <t>Copies of Specific Forms/Logs Attached</t>
  </si>
  <si>
    <t>ESF 5 SCORE</t>
  </si>
  <si>
    <t>ESF 6 Mass Care, Emergency Assistance, Housing, and Human Services</t>
  </si>
  <si>
    <t>Shelter Inspection and Qualification Methods</t>
  </si>
  <si>
    <t>Development of Agreements</t>
  </si>
  <si>
    <t>Methodology for Shelter Site Selection and Operation</t>
  </si>
  <si>
    <t>Identify, Open, Staff, &amp; Maintain:</t>
  </si>
  <si>
    <t>Shelters</t>
  </si>
  <si>
    <t>Reception Centers</t>
  </si>
  <si>
    <t>Household Pet Shelters</t>
  </si>
  <si>
    <t>Alternate Shelter Accommodations (i.e. Domestic Violence Victims)</t>
  </si>
  <si>
    <t>Feeding Operations (coordination with ESF 7)</t>
  </si>
  <si>
    <t>Emergency Relief Supplies</t>
  </si>
  <si>
    <t>Methods to Allocate Resources for Care and Support (i.e. Long-term Care, Institutionalized/Assisted Living Populations, ADA/AFN, LEP, Children, Medical, Mental, etc.)</t>
  </si>
  <si>
    <t>Process for Information Collection/Dissemination:</t>
  </si>
  <si>
    <t>Between Responders, Shelters, &amp; Off-site Organizations</t>
  </si>
  <si>
    <t>Between Shelters and Evacuees</t>
  </si>
  <si>
    <t>Between Shelters and Media</t>
  </si>
  <si>
    <t>Process for Identification, Registration, and Mechanisms to handle:</t>
  </si>
  <si>
    <t>Evacuees for Family Reunification</t>
  </si>
  <si>
    <t>Unaccompanied Children</t>
  </si>
  <si>
    <t>Registered Offenders with Lawful Restrictions</t>
  </si>
  <si>
    <t>Household Pets (i.e. Unclaimed, Abused, Ineligible [outdated vaccinations], aggressive, etc.)</t>
  </si>
  <si>
    <t>Exposure to Hazards Posed by the Incident (i.e. infectious waste, chemicals, contamination, etc.)</t>
  </si>
  <si>
    <t>ESF 6 SCORE</t>
  </si>
  <si>
    <t>ESF 8 Public Health and Medical Services</t>
  </si>
  <si>
    <t>Communicate Public Health Media Alerts</t>
  </si>
  <si>
    <t>Identify Disaster-related Conditions</t>
  </si>
  <si>
    <t>Manage and Prioritize Disaster-related Conditions</t>
  </si>
  <si>
    <t>Acquire/Provide Water</t>
  </si>
  <si>
    <t>Acquire/Provide Distribution Systems</t>
  </si>
  <si>
    <t>Acquire/Provide Human Waste Disposal</t>
  </si>
  <si>
    <t>Assess/Provide Vector Control Service</t>
  </si>
  <si>
    <t>Assess/Provide Food Production and Protection Services</t>
  </si>
  <si>
    <t>Assess/Provide Agricultural Services (i.e. food safety, livestock rescue, carcass disposal, etc.)</t>
  </si>
  <si>
    <t>Identify Potential Sources for Medical and General Health Supplies</t>
  </si>
  <si>
    <t>Manage Mass Casualty/Fatality</t>
  </si>
  <si>
    <t>Contain and Stabilize the Effects of the Incident</t>
  </si>
  <si>
    <t>Track Patients Through the Course of Their Care</t>
  </si>
  <si>
    <t>Coordinate Private Organization Support and Asset Integration</t>
  </si>
  <si>
    <t>Establish Emergency Treatment Centers or Mass Casualty Collection Centers</t>
  </si>
  <si>
    <t>Identify Shortfalls and Overcome Resource Gaps/Exhaustion</t>
  </si>
  <si>
    <t>Decontaminate Survivors &amp; Responders (i.e. ADA/AFN &amp; Service/Companion Animals, Children, Household Pets, etc.)</t>
  </si>
  <si>
    <t>Description of the Roles &amp; Responsibilities of the Coroner</t>
  </si>
  <si>
    <t>ESF 8 SCORE</t>
  </si>
  <si>
    <t>ESF 9 Search and Rescue</t>
  </si>
  <si>
    <t>Capabilities for Structural/Urban Collapse SAR</t>
  </si>
  <si>
    <t>Capabilities for Waterborne SAR</t>
  </si>
  <si>
    <t>Capabilities for Wilderness/Inland SAR</t>
  </si>
  <si>
    <t>Capabilities for Aeronautical SAR</t>
  </si>
  <si>
    <t>Methods for Monitoring Distress Levels</t>
  </si>
  <si>
    <t>Tracking Location(s) of Distressed Individuals</t>
  </si>
  <si>
    <t>The Coordination &amp; Execution of Rescue Operations</t>
  </si>
  <si>
    <t>The Potential for Evacuation</t>
  </si>
  <si>
    <t>ESF 9 SCORE</t>
  </si>
  <si>
    <t>ESF 10 Oil and Hazardous Materials Response</t>
  </si>
  <si>
    <t>Description of the Methods to Detect and Assess the Extent of Contamination</t>
  </si>
  <si>
    <t>Description of the Methods to Stabilize a Release and Prevent Further Contamination</t>
  </si>
  <si>
    <t>Environmental Cleanup</t>
  </si>
  <si>
    <t>Waste Disposal</t>
  </si>
  <si>
    <t>Implementing Storage Options</t>
  </si>
  <si>
    <t>Implementing Treatment Options</t>
  </si>
  <si>
    <t>ESF 10 SCORE</t>
  </si>
  <si>
    <t>ESF 13 Public Safety and Security</t>
  </si>
  <si>
    <t>Detailed Description of the Evacuation Methods/Process/Plan</t>
  </si>
  <si>
    <t>Description of the Method(s) for Public Safety and Security Resource Support</t>
  </si>
  <si>
    <t>Process to Determine Public Safety and Security Priorities and Requirements</t>
  </si>
  <si>
    <t>Statement to Provide EOC/ECC Security</t>
  </si>
  <si>
    <t>Description of the Coordination of Situational Information Flow to/from the EOC/ECC</t>
  </si>
  <si>
    <t>Description of the Process for Generating a Common Operating Picture</t>
  </si>
  <si>
    <t>ESF 13 SCORE</t>
  </si>
  <si>
    <t>ESF 15 External Affair/Emergency Public Information</t>
  </si>
  <si>
    <t>Whole Community Involvement &amp; Statement of Non-Discrimination</t>
  </si>
  <si>
    <t>Description of the Process to Coordinate with all ESFs</t>
  </si>
  <si>
    <t>Communications Process for Access and Functional Needs (AFN) Populations:</t>
  </si>
  <si>
    <t>Identify methods to disseminate translated state vital information to LEP communities during emergencies and disasters</t>
  </si>
  <si>
    <t>Define how ESF 15 can assist local jurisdictions effectively communicate with their LEP populations</t>
  </si>
  <si>
    <r>
      <t xml:space="preserve">Notices for general survivor assistance </t>
    </r>
    <r>
      <rPr>
        <sz val="12"/>
        <color theme="1"/>
        <rFont val="Times New Roman"/>
        <family val="1"/>
      </rPr>
      <t>(i.e. medical care, shelter locations, etc.)</t>
    </r>
  </si>
  <si>
    <t>Information on potential impacts of secondary hazards</t>
  </si>
  <si>
    <t>Notices on the family reunification process</t>
  </si>
  <si>
    <t>Notices for emergency transportation information</t>
  </si>
  <si>
    <r>
      <t xml:space="preserve">Announcements for upcoming community meetings </t>
    </r>
    <r>
      <rPr>
        <sz val="12"/>
        <color theme="1"/>
        <rFont val="Times New Roman"/>
        <family val="1"/>
      </rPr>
      <t>(i.e. involving state officials, local authorities, damage assessments, etc.)</t>
    </r>
  </si>
  <si>
    <t>Availability of disaster recovery resources</t>
  </si>
  <si>
    <t>Describe the Implementation for the Communications Plan</t>
  </si>
  <si>
    <t>Activities that will ensure Authenticity and Validity</t>
  </si>
  <si>
    <t>Rumor Control/Correcting Misinformation</t>
  </si>
  <si>
    <t>Management of Media/Media Sources</t>
  </si>
  <si>
    <t>Establishment of the Joint Information System (JIS)/Joint Information Center (JIC)</t>
  </si>
  <si>
    <t>Responsibilities of the Public Information Officer</t>
  </si>
  <si>
    <t>ESF 15 SCORE</t>
  </si>
  <si>
    <t>ESF 7 Logistics Management and Resource Support</t>
  </si>
  <si>
    <t>National Incident Management System (NIMS) Typed Resources</t>
  </si>
  <si>
    <t>A Credentialing System for Personnel</t>
  </si>
  <si>
    <t>Emergency Worker Registration Program Management</t>
  </si>
  <si>
    <t>Washington Mutual Aid System (WAMAS) Resource Request Process</t>
  </si>
  <si>
    <t>The Local Resource Management System</t>
  </si>
  <si>
    <t>The Process for Prioritizing Resources</t>
  </si>
  <si>
    <t>Strategy for the Transportation of Supplies</t>
  </si>
  <si>
    <t>An Unsolicited Donations Management Plan</t>
  </si>
  <si>
    <t>ESF 7 SCORE</t>
  </si>
  <si>
    <t>ESF 11 Agricultural and Natural Resources</t>
  </si>
  <si>
    <t>Determine Nutritional Needs for the Population</t>
  </si>
  <si>
    <t>Obtain Additional Food Supplies (in coordination with ESF 6)</t>
  </si>
  <si>
    <t>Deliver Supplies (in coordination with ESF 1)</t>
  </si>
  <si>
    <t>Respond to Animal/Plant Disease</t>
  </si>
  <si>
    <t>Consider Economically Devastating Animal/Zoonotic/Plant Disease(s)</t>
  </si>
  <si>
    <t>Ensure Safety and Security of Food Supplies</t>
  </si>
  <si>
    <t>Preserve, Conserve, Rehabilitate, Recover, &amp; Restore Natural/Cultural/Historical Resources</t>
  </si>
  <si>
    <t>ESF 11 SCORE</t>
  </si>
  <si>
    <t>Resource Management Score</t>
  </si>
  <si>
    <t>ESF 1 Transportation</t>
  </si>
  <si>
    <t>Description of Alternative Transportation Solutions</t>
  </si>
  <si>
    <t>Identify the Process for Monitoring &amp; Reporting the Status of/Damage to the Transportation System</t>
  </si>
  <si>
    <t>Responsible Agency(s)</t>
  </si>
  <si>
    <t>Methods by which incident management measures will be implemented for:</t>
  </si>
  <si>
    <t>Aviation</t>
  </si>
  <si>
    <t>Maritime</t>
  </si>
  <si>
    <t>Pipeline</t>
  </si>
  <si>
    <t>Railroad</t>
  </si>
  <si>
    <t>Surface</t>
  </si>
  <si>
    <t>Statement of coordination with ESF 11 to provide transportation services for supplies</t>
  </si>
  <si>
    <t>Method for coordinating the restoration &amp; recovery of transportation systems and infrastructure</t>
  </si>
  <si>
    <t>ESF 1 SCORE</t>
  </si>
  <si>
    <t>ESF 2 Communication, Information, and Warning Systems</t>
  </si>
  <si>
    <t>ADA/AFN Communications Compliance</t>
  </si>
  <si>
    <t>Text Telephone (TTY)/Telecommunication Device for the Deaf (TDD), Telecommunications Relay Service (TRS), Video Relay Service (VRS), etc.</t>
  </si>
  <si>
    <t>Communications Process for Access and Functional Needs (AFN) Populations (as coordinated with ESF 15 or as attached separate document):</t>
  </si>
  <si>
    <t>Statement of the resources available to the jurisdiction(s) to provide emergency communications</t>
  </si>
  <si>
    <t>Describe the Implementation Process for the Communications Plan</t>
  </si>
  <si>
    <t>Acknowledge participation, connection, and/or collaboration with the Comprehensive Emergency Management Network (CEMNet)</t>
  </si>
  <si>
    <t>Description of the process for activating the Emergency Alert System (EAS), AMBER, and/or other warning method</t>
  </si>
  <si>
    <t>Manage communications throughout response organizations on-scene</t>
  </si>
  <si>
    <t>Establish and Maintain a Common Operating Picture</t>
  </si>
  <si>
    <r>
      <t>Overcome communication shortfalls with the use of alternative methods</t>
    </r>
    <r>
      <rPr>
        <sz val="12"/>
        <color theme="1"/>
        <rFont val="Times New Roman"/>
        <family val="1"/>
      </rPr>
      <t xml:space="preserve"> (i.e. ARES/RACES, CB radio, etc.)</t>
    </r>
  </si>
  <si>
    <t>Manage communications between on-scene and off-scene organizations</t>
  </si>
  <si>
    <t>Support and coordinate communications through the EOC/ECC</t>
  </si>
  <si>
    <t>Notify neighboring jurisdictions when an incident has occurred</t>
  </si>
  <si>
    <t>Identify the compatible frequencies used by organizations throughout the incident</t>
  </si>
  <si>
    <t>Identify how 24-hour communications are provided and maintained</t>
  </si>
  <si>
    <t>Identify the actions to be taken by 9-1-1/Dispatch Centers to support communications</t>
  </si>
  <si>
    <t>Establish alternative methods if 9-1-1/Dispatch Centers are out of operation</t>
  </si>
  <si>
    <t>Identify an Interoperable Communications Plan</t>
  </si>
  <si>
    <t>ESF 2 SCORE</t>
  </si>
  <si>
    <t>ESF 3 Public Works and Engineering</t>
  </si>
  <si>
    <t>Identify, Prioritize, &amp; Coordinate repair work for:</t>
  </si>
  <si>
    <t>Local Roads</t>
  </si>
  <si>
    <t>Road Clearance</t>
  </si>
  <si>
    <t>Local Bridges</t>
  </si>
  <si>
    <r>
      <t>Utilities</t>
    </r>
    <r>
      <rPr>
        <sz val="12"/>
        <color theme="1"/>
        <rFont val="Times New Roman"/>
        <family val="1"/>
      </rPr>
      <t xml:space="preserve"> (coordination with ESF 12)</t>
    </r>
  </si>
  <si>
    <t>Repair/Restore Local Water and Wastewater Systems</t>
  </si>
  <si>
    <t>Provide Temporary Water Distribution and Wastewater Collections Systems</t>
  </si>
  <si>
    <r>
      <t>Repair/Restore Services</t>
    </r>
    <r>
      <rPr>
        <sz val="12"/>
        <color theme="1"/>
        <rFont val="Times New Roman"/>
        <family val="1"/>
      </rPr>
      <t xml:space="preserve"> (i.e. gas, electric, telephone, etc.)</t>
    </r>
  </si>
  <si>
    <t>ESF 3 SCORE</t>
  </si>
  <si>
    <t>ESF 12 Energy</t>
  </si>
  <si>
    <t>Description(s) of the Area Energy Providers</t>
  </si>
  <si>
    <t>Statement of Coordination with ESF 3</t>
  </si>
  <si>
    <t>Address Significant Disruptions in Energy Supplies for Any Reason</t>
  </si>
  <si>
    <t>Conduct Impact and Damage Assessments</t>
  </si>
  <si>
    <t>Address the effect(s) of disruptions that one geographic area may have on another area</t>
  </si>
  <si>
    <r>
      <t>Identify and Mitigate Vulnerabilities to Critical Assets</t>
    </r>
    <r>
      <rPr>
        <sz val="12"/>
        <color theme="1"/>
        <rFont val="Times New Roman"/>
        <family val="1"/>
      </rPr>
      <t xml:space="preserve"> (if not previously discussed)</t>
    </r>
  </si>
  <si>
    <t>Manage and Endure Extended Power Outages</t>
  </si>
  <si>
    <t>ESF 12 SCORE</t>
  </si>
  <si>
    <t>Critical Infrastructure Score</t>
  </si>
  <si>
    <t>OVERALL ESF ANNEXES SCORE</t>
  </si>
  <si>
    <t>This Tier is meant to assist in the implementation of the planning framework guidance.  Tier II builds off the requirements of Tier III to help jurisdictions develop their planning efforts to support their integration into state-wide emergency management planning.</t>
  </si>
  <si>
    <t>TIER II - SUGGESTIONS</t>
  </si>
  <si>
    <t>Overall Basic Plan Score</t>
  </si>
  <si>
    <t>ESF 4</t>
  </si>
  <si>
    <t>ESF 5</t>
  </si>
  <si>
    <t>ESF 6</t>
  </si>
  <si>
    <t>ESF 8</t>
  </si>
  <si>
    <t>ESF 9</t>
  </si>
  <si>
    <t>ESF 10</t>
  </si>
  <si>
    <t>ESF 13</t>
  </si>
  <si>
    <t>ESF 15</t>
  </si>
  <si>
    <t>ESF 7</t>
  </si>
  <si>
    <t>ESF 11</t>
  </si>
  <si>
    <t>ESF 1</t>
  </si>
  <si>
    <t>ESF 2</t>
  </si>
  <si>
    <t>ESF 3</t>
  </si>
  <si>
    <t>ESF 12</t>
  </si>
  <si>
    <r>
      <t>Optional (</t>
    </r>
    <r>
      <rPr>
        <b/>
        <u/>
        <sz val="14"/>
        <color theme="0"/>
        <rFont val="Times New Roman"/>
        <family val="1"/>
      </rPr>
      <t>not</t>
    </r>
    <r>
      <rPr>
        <b/>
        <sz val="14"/>
        <color theme="0"/>
        <rFont val="Times New Roman"/>
        <family val="1"/>
      </rPr>
      <t xml:space="preserve"> required) Elements to Visualize Accreditation and Standards</t>
    </r>
  </si>
  <si>
    <t>Tier I</t>
  </si>
  <si>
    <t>EMAP</t>
  </si>
  <si>
    <t>NFPA 1600</t>
  </si>
  <si>
    <t>IFC</t>
  </si>
  <si>
    <t>3.2.2
4.5.2</t>
  </si>
  <si>
    <t>4.4.6</t>
  </si>
  <si>
    <t>Multi-year Strategic Plan</t>
  </si>
  <si>
    <t>3.1.1</t>
  </si>
  <si>
    <t>Input from Stakeholders</t>
  </si>
  <si>
    <t>Executive Policy or Vision Statement</t>
  </si>
  <si>
    <t>3.1.1 (1)</t>
  </si>
  <si>
    <t>Mission for the EM Program</t>
  </si>
  <si>
    <t>3.1.1 (2)</t>
  </si>
  <si>
    <t>Goals for the EM Program</t>
  </si>
  <si>
    <t>Objectives for the EM Program</t>
  </si>
  <si>
    <t>Milestones for the EM Program</t>
  </si>
  <si>
    <t>Implementation Method for the Plan</t>
  </si>
  <si>
    <t>3.1.1 (3)</t>
  </si>
  <si>
    <t>4.4.2 (1)</t>
  </si>
  <si>
    <t>3.2.1
3.5.1
4.4.2 (2)</t>
  </si>
  <si>
    <t>4.5.1</t>
  </si>
  <si>
    <t>4.4.2 (3)</t>
  </si>
  <si>
    <t>Incident Management</t>
  </si>
  <si>
    <t>4.4.7</t>
  </si>
  <si>
    <t>4.4.7 (1)</t>
  </si>
  <si>
    <t>4.4.7 (2)</t>
  </si>
  <si>
    <t>4.4.7 (3)</t>
  </si>
  <si>
    <t>Restoration of Essential Utilities</t>
  </si>
  <si>
    <t>4.4.7 (4)</t>
  </si>
  <si>
    <t>Restoration of Essential Program Functions</t>
  </si>
  <si>
    <t>4.4.7 (5)</t>
  </si>
  <si>
    <t>Coordination among Appropriate Stakeholders</t>
  </si>
  <si>
    <t>4.4.7 (6)</t>
  </si>
  <si>
    <t>Modular Organization</t>
  </si>
  <si>
    <t>4.5.1 (1)</t>
  </si>
  <si>
    <r>
      <t xml:space="preserve">Unified Command </t>
    </r>
    <r>
      <rPr>
        <sz val="12"/>
        <color theme="1"/>
        <rFont val="Times New Roman"/>
        <family val="1"/>
      </rPr>
      <t>(as needed)</t>
    </r>
  </si>
  <si>
    <t>4.5.1 (2)</t>
  </si>
  <si>
    <t>Span of Control</t>
  </si>
  <si>
    <t>4.5.1 (4)
4.5.3</t>
  </si>
  <si>
    <t>Common Terminology</t>
  </si>
  <si>
    <t>4.5.1 (5)</t>
  </si>
  <si>
    <t>4.4.8
4.5.1 (6)</t>
  </si>
  <si>
    <t>4.4.3 (25)</t>
  </si>
  <si>
    <t>4.3.2</t>
  </si>
  <si>
    <t>4.4.8</t>
  </si>
  <si>
    <t>4.4.3 (3)
4.4.3 (11)
4.4.3 (18)
4.4.3 (29)
4.11</t>
  </si>
  <si>
    <t>4.11.1
4.11.4</t>
  </si>
  <si>
    <t>4.11.2 (4)</t>
  </si>
  <si>
    <t>4.11.2 (2)</t>
  </si>
  <si>
    <t>4.4.3 (3)
4..3 (11)
4.4.3 (29)
4.11.2 (5)</t>
  </si>
  <si>
    <t>4.4.3 (3)
4..3 (11)
4.4.3 (29)</t>
  </si>
  <si>
    <t>4.3.2
4.4.3 (9)
4.5.3</t>
  </si>
  <si>
    <t>4.4.3 (9)</t>
  </si>
  <si>
    <t>4.3.2
4.4.3 (9)</t>
  </si>
  <si>
    <t>4.3.1 (4)
4.4.3 (9)
4.4.3 (18)</t>
  </si>
  <si>
    <t>4.3.1
4.4.3 (9)</t>
  </si>
  <si>
    <t>4.3.1
4.4.3 (9)
4.4.3 (21)
4.5.1 (3)</t>
  </si>
  <si>
    <t>4.4.3 (16)</t>
  </si>
  <si>
    <t>4.3.1 (2)
4.4.3 (18)</t>
  </si>
  <si>
    <t>4.3.1 (2)</t>
  </si>
  <si>
    <t>4.3.1 (4)</t>
  </si>
  <si>
    <t>4.3.1 (4)
4.4.3 (8)</t>
  </si>
  <si>
    <t>4.4.3 (5)</t>
  </si>
  <si>
    <t>4.3.1 (3)</t>
  </si>
  <si>
    <t>4.4.3 (5)
4.4.3 (16)</t>
  </si>
  <si>
    <t>4.4.1 (3)
4.4.1 (4)
4.4.5
4.4.6</t>
  </si>
  <si>
    <t>4.4.5 (3)
4.4.6</t>
  </si>
  <si>
    <t>Command and Control</t>
  </si>
  <si>
    <t>4.4.5 (1)
4.4.5 (2)</t>
  </si>
  <si>
    <t>4.8.2</t>
  </si>
  <si>
    <t>4.4.5 (7)
4.5.1 (9)
4.8.1</t>
  </si>
  <si>
    <t>4.4.5 (5)
4.5.1 (8)</t>
  </si>
  <si>
    <t>4.4.5 (4)
4.4.6</t>
  </si>
  <si>
    <t>4.4.5 (6)
4.4.6</t>
  </si>
  <si>
    <t>4.4.3 (22)</t>
  </si>
  <si>
    <t>4.3.1 (1)</t>
  </si>
  <si>
    <t>4.4.3 (8)</t>
  </si>
  <si>
    <t>4.4.1 (1)</t>
  </si>
  <si>
    <t>4.4.3 (5)
4.4.3 (24)</t>
  </si>
  <si>
    <t>4.4.3 (5)
4.4.3 (16)
4.4.3 (27)</t>
  </si>
  <si>
    <t>4.4.3 (13)
4.4.3 (27)</t>
  </si>
  <si>
    <t>4.4.3 (17)</t>
  </si>
  <si>
    <t>4.4.3 (14)</t>
  </si>
  <si>
    <t>4.4.3 (15)</t>
  </si>
  <si>
    <t>4.4.3 (5)
4.4.3 (16)
4.4.3 (25)</t>
  </si>
  <si>
    <t>4.4.3 (16)
4.4.3 (20)</t>
  </si>
  <si>
    <t>4.4.3 (20)</t>
  </si>
  <si>
    <t>4.4.3 (26)</t>
  </si>
  <si>
    <t>4.4.3 (19)</t>
  </si>
  <si>
    <t>4.3.2
4.4.3 (3)
4.7</t>
  </si>
  <si>
    <t>4.4.3 (3)</t>
  </si>
  <si>
    <t>4.3.2
4.4.3 (18)
4.4.3 (29)
4.7.1
4.7.2
4.7.3</t>
  </si>
  <si>
    <t>4.4.3 (18)
4.7.3</t>
  </si>
  <si>
    <t>4.4.3 (23)</t>
  </si>
  <si>
    <t>4.4.1 (2)</t>
  </si>
  <si>
    <t>4.4.3 (24)</t>
  </si>
  <si>
    <t>4.4.3 (5)
4.4.3 (23)</t>
  </si>
  <si>
    <t>4.4.2 (4)</t>
  </si>
  <si>
    <t>4.4.2 (4)
4.5.4</t>
  </si>
  <si>
    <t>4.4.3 (21)</t>
  </si>
  <si>
    <t>4.4.3 (18)
4.7.1</t>
  </si>
  <si>
    <t>4.4.2 (4)
4.4.3 (22)</t>
  </si>
  <si>
    <t>4.4.3 (18)</t>
  </si>
  <si>
    <t>4.4.5</t>
  </si>
  <si>
    <t>4.4.3 (21)
4.4.3 (22)</t>
  </si>
  <si>
    <t>4.4.3 (9)
4.4.3 (28)
4.6.4</t>
  </si>
  <si>
    <t>4.4.3 ((8)
4.4.3 (18)</t>
  </si>
  <si>
    <t>4.4.3 (4)
4.7</t>
  </si>
  <si>
    <t>4.3.2
4.4.3 (18)
4.5.1 (8)
4.7.1</t>
  </si>
  <si>
    <t>4.4.3 (3)
4.4.3 (4)
4.4.3 (11)
4.7.1
4.7.2
4.7.3
4.7.4
4.7.5</t>
  </si>
  <si>
    <t>Contains the Crisis Communications, Public Information, and Education Functions</t>
  </si>
  <si>
    <t>4.11.1</t>
  </si>
  <si>
    <t>Informs and Educates the Public through various media, about:</t>
  </si>
  <si>
    <t>Threats to Public Safety</t>
  </si>
  <si>
    <t>Risk Reduction</t>
  </si>
  <si>
    <t>Contains Procedures, which include:</t>
  </si>
  <si>
    <t>4.11.2</t>
  </si>
  <si>
    <t>Identification of a central contact for the media</t>
  </si>
  <si>
    <t>4.11.2 (1)</t>
  </si>
  <si>
    <t>Trained Spokespersons</t>
  </si>
  <si>
    <t>Pre-scripted Information Bulletins, about:</t>
  </si>
  <si>
    <t>4.11.2 (3)</t>
  </si>
  <si>
    <t>Hazards</t>
  </si>
  <si>
    <t>Preparedness Measures</t>
  </si>
  <si>
    <t>Protective Actions</t>
  </si>
  <si>
    <t>Coordination and Authorization of information for release</t>
  </si>
  <si>
    <t>Interfacing with public officials/VIPs</t>
  </si>
  <si>
    <t>4.11.2 (6)</t>
  </si>
  <si>
    <t>Responding to Public Inquiries</t>
  </si>
  <si>
    <t>4.11.2 (7)</t>
  </si>
  <si>
    <t>Providing Rumor Control</t>
  </si>
  <si>
    <t>Support a Joint Information System/Center (JIS/JIC)</t>
  </si>
  <si>
    <t>4.11.3</t>
  </si>
  <si>
    <t>Conducts Outreach Activities</t>
  </si>
  <si>
    <t>4.11.4</t>
  </si>
  <si>
    <t>4.4.3 (3)
4.4.3 (4)
4.11.2 (5)</t>
  </si>
  <si>
    <t>3.4.1
4.4.3 (1)</t>
  </si>
  <si>
    <t>3.4.1</t>
  </si>
  <si>
    <t>3.4.2</t>
  </si>
  <si>
    <t>Pending a Federal Disaster Declaration, describe: Public Assistance (PA) Program(s)</t>
  </si>
  <si>
    <t>4.4.2 (5)
4.4.3 (25)
4.5.1 (7)
4.6.1</t>
  </si>
  <si>
    <t>4.4.3 (16)
4.6.2 (1)
4.6.2 (2)</t>
  </si>
  <si>
    <t>4.4.2 (5)
4.4.3 (21)
4.6.3</t>
  </si>
  <si>
    <t>4.4.2 (5)</t>
  </si>
  <si>
    <t>4.4.3 (25)
4.6.2 (3)</t>
  </si>
  <si>
    <t>3.1.1 (4)
3.4.3
4.3.3
4.4.2 (7)
4.4.9
4.5.7
4.6.6
4.7.6
4.8.3
4.11.5</t>
  </si>
  <si>
    <t>3.3.1</t>
  </si>
  <si>
    <t>Utilizes one or more Committees</t>
  </si>
  <si>
    <t>Provides for coordinated input by stakeholders in the preparation, implementation, evaluation, and revision of the Emergency Management Program</t>
  </si>
  <si>
    <t>Such Advisory Committees meet with an established frequency to provide regular input</t>
  </si>
  <si>
    <t>3.3.2</t>
  </si>
  <si>
    <t>4.9
4.9.1
4.9.2
4.9.3
4.10</t>
  </si>
  <si>
    <t>Established Training Program, which includes:</t>
  </si>
  <si>
    <t>Conducts a Needs Assessment</t>
  </si>
  <si>
    <t>4.9.1</t>
  </si>
  <si>
    <t>Addresses all personnel, inlcuding key public officials</t>
  </si>
  <si>
    <t>Cirriculum</t>
  </si>
  <si>
    <t>Course Evaluations</t>
  </si>
  <si>
    <t>Records of Training, and includes:</t>
  </si>
  <si>
    <t>Names of who received training</t>
  </si>
  <si>
    <t>4.9.4</t>
  </si>
  <si>
    <t>Types of training planning</t>
  </si>
  <si>
    <t>Types of training conducted</t>
  </si>
  <si>
    <t>Regularly Scheduled and Conducted</t>
  </si>
  <si>
    <t>4.9.2</t>
  </si>
  <si>
    <t>Based on Internal and External Requirements and Mandates</t>
  </si>
  <si>
    <t>Personnel receive and maintain training consistent with their current and potential responsibilities</t>
  </si>
  <si>
    <t>4.9.3</t>
  </si>
  <si>
    <t>Specialized training may be included</t>
  </si>
  <si>
    <t>Established Exercise, Evaluation, and Corrective Action Program, which includes:</t>
  </si>
  <si>
    <t>Regularly Exercises:</t>
  </si>
  <si>
    <t>4.10.1</t>
  </si>
  <si>
    <t>Personnel</t>
  </si>
  <si>
    <t>4.10.1 (1)</t>
  </si>
  <si>
    <t>Plans</t>
  </si>
  <si>
    <t>4.10.1 (2)</t>
  </si>
  <si>
    <t>Procedures</t>
  </si>
  <si>
    <t>4.10.1 (3)</t>
  </si>
  <si>
    <t>Equipment</t>
  </si>
  <si>
    <t>4.10.1 (4)</t>
  </si>
  <si>
    <t>Facilities</t>
  </si>
  <si>
    <t>4.10.1 (5)</t>
  </si>
  <si>
    <t>Evaluates Plans, Procedures, and Capabilities, through:</t>
  </si>
  <si>
    <t>4.10.2</t>
  </si>
  <si>
    <t>Periodic Reviews</t>
  </si>
  <si>
    <t>Testing</t>
  </si>
  <si>
    <t>Lessons Learned</t>
  </si>
  <si>
    <t>Performance Evaluations</t>
  </si>
  <si>
    <t>Real-world Incidents</t>
  </si>
  <si>
    <t>4.10.3</t>
  </si>
  <si>
    <t>3.5.2</t>
  </si>
  <si>
    <t>4.4.2 (2)</t>
  </si>
  <si>
    <t>4.4.2 (6)</t>
  </si>
  <si>
    <t>4.4.3 (6)</t>
  </si>
  <si>
    <t>4.4.2 (5)
4.5.5</t>
  </si>
  <si>
    <t>4.5.5</t>
  </si>
  <si>
    <t>4.4.3 (9)
4.4.3 (18)</t>
  </si>
  <si>
    <t>4.4.3 (3)
4.4.3 (18)
4.5.3
4.7.2
4.7.3</t>
  </si>
  <si>
    <t>4.4.3 (3)
4.4.3 (29)</t>
  </si>
  <si>
    <t>4.4.3 (13)
4.4.3 (18)
4.4.3 (29)</t>
  </si>
  <si>
    <t>4.4.3 (4)
4.4.3 (9)
4.7.1</t>
  </si>
  <si>
    <t>4.4.3 (11)</t>
  </si>
  <si>
    <t>4.4.3 (28)
4.6.4</t>
  </si>
  <si>
    <t>4.6.4</t>
  </si>
  <si>
    <t>4.5.1 (9)
4.8.1
4.8.2</t>
  </si>
  <si>
    <t>4.4.3 (9)
4.4.3 (20)</t>
  </si>
  <si>
    <t>4.4.3 (16)
4.4.3 (23)</t>
  </si>
  <si>
    <t>4.4.3 (9)
4.4.3 (20)
4.4.3 (23)</t>
  </si>
  <si>
    <t>4.4.3 (3)
4.4.3 (4)
4.4.3 (11)
4.4.3 (18)
4.4.3 (29)</t>
  </si>
  <si>
    <t>4.4.3 (9)
4.4.3 (22)</t>
  </si>
  <si>
    <t>Description of the Roles &amp; Responsibilities of the Hospitals</t>
  </si>
  <si>
    <t>4.4.3 (13)</t>
  </si>
  <si>
    <t>4.4.3 (4)
4.4.3 (9)
4.4.3 (18)</t>
  </si>
  <si>
    <t>4.4.3 (3)
4.4.3 (4)
4.4.3 (11)
4.4.3 (29)
4.11.2 (5)</t>
  </si>
  <si>
    <t>4.4.3 (3)
4.4.3 (11)</t>
  </si>
  <si>
    <t>4.4.3 (11)
4.4.3 (18)</t>
  </si>
  <si>
    <t>4.4.3 (3)
4.4.3 (11)
4.7.2
4.7.3</t>
  </si>
  <si>
    <t>4.4.3 (11)
4.4.3 (29)
4.7.1
4.7.2
4.11.2</t>
  </si>
  <si>
    <t>4.4.3 (3)
4.4.3 (29)
4.7.3
4.11.1</t>
  </si>
  <si>
    <t>4.4.3 (13)
4.11.2 (3)</t>
  </si>
  <si>
    <t>4.4.3 (16)
4.11.2 (3)</t>
  </si>
  <si>
    <t>4.4.3 (4)</t>
  </si>
  <si>
    <t>4.4.3 (11)
4.11.2 (3)</t>
  </si>
  <si>
    <t>4.11.2 (2</t>
  </si>
  <si>
    <t>4.4.3 (18)
4.11.1
4.11.2 (7)</t>
  </si>
  <si>
    <t>4.4.3 (4)
4.11.3</t>
  </si>
  <si>
    <t>4.4.3 (25)
4.5.1 (7)
4.6.1</t>
  </si>
  <si>
    <t>4.5.1 (7)</t>
  </si>
  <si>
    <t>4.4.3 (9)
4.4.3 (16)
4.6.2 (1)
4.6.2 (2)</t>
  </si>
  <si>
    <t>4.4.3 (21)
4.6.5</t>
  </si>
  <si>
    <t>4.6.1</t>
  </si>
  <si>
    <t>4.4.3 (16)
4.4.3 (25)
4.6.1</t>
  </si>
  <si>
    <t>4.4.3 (9)
4.4.3 (27)</t>
  </si>
  <si>
    <t>4.4.3 (10)
4.6.4</t>
  </si>
  <si>
    <t>4.4.3 (2)</t>
  </si>
  <si>
    <t>4.4.3 (9)
4.4.3 (16)
4.4.3 (25)</t>
  </si>
  <si>
    <t>4.4.3 (27)</t>
  </si>
  <si>
    <t>4.4.3 (4)
4.4.3 (5)
4.4.3 (6)
4.4.3 (8)
4.4.3 (18)</t>
  </si>
  <si>
    <t>4.4.3 (5)
4.4.3 (27)</t>
  </si>
  <si>
    <t>4.4.3 (3)
4.4.3 (11)
4.11.2 (5)</t>
  </si>
  <si>
    <t>4.4.3 (4)
4.4.3 (5)
4.4.3 (11)
4.7.2
4.7.3
4.11.1</t>
  </si>
  <si>
    <t>4.4.3 (4)
4.7.5</t>
  </si>
  <si>
    <t>4.4.3 (11)
4.4.3 (29)</t>
  </si>
  <si>
    <t>4.4.3 (4)
4.4.3 (18)</t>
  </si>
  <si>
    <t>4.4.3 (4)
4.4.3 (9)</t>
  </si>
  <si>
    <t>4.4.3 (4)
4.4.3 (5)
4.7.1</t>
  </si>
  <si>
    <t>4.4.3 (9)
4.4.3 (24)</t>
  </si>
  <si>
    <t>4.4.3 (7)
4.4.3 (24)</t>
  </si>
  <si>
    <t>4.4.3 (5)
4.4.3 (9)
4.4.3 (12)</t>
  </si>
  <si>
    <t>4.4.3 (5)
4.4.3 (16)
4.4.3 (24)</t>
  </si>
  <si>
    <t>4.4.3 (5)
4.4.3 (12)
4.4.3 (24)</t>
  </si>
  <si>
    <t>4.4.3 (7)</t>
  </si>
  <si>
    <t>4.4.3 (5)
4.4.3 (12)</t>
  </si>
  <si>
    <t>4.4.3 (12)</t>
  </si>
  <si>
    <t>This planning tool does not guarantee or promise accreditation; that authority rests solely with the independent accreditation boards and organizations.  This tool is meant only to display possible relationships between current planning efforts and select accreditation criteria.</t>
  </si>
  <si>
    <t>TIER I - OPTIONAL</t>
  </si>
  <si>
    <t>COMPREHENSIVE EMERGENCY MANAGEMENT PLAN (CEMP)</t>
  </si>
  <si>
    <t>Tier III - Required</t>
  </si>
  <si>
    <t>Tier II - Suggestions</t>
  </si>
  <si>
    <t>Tier I - Optional</t>
  </si>
  <si>
    <t>Annexes</t>
  </si>
  <si>
    <t>TIER TOTALS*</t>
  </si>
  <si>
    <t>*Each Tier Total is the sum of all elements that have been addressed  across all sections in the column and displayed in a percentage</t>
  </si>
  <si>
    <t>Cells that are grayed out do not contain elements that are reviewed for that tier.</t>
  </si>
  <si>
    <t>Five Fundamental Plan Review Criteria:</t>
  </si>
  <si>
    <t>Rating:</t>
  </si>
  <si>
    <r>
      <rPr>
        <b/>
        <i/>
        <u/>
        <sz val="10"/>
        <rFont val="Times New Roman"/>
        <family val="1"/>
      </rPr>
      <t>Rating System:</t>
    </r>
    <r>
      <rPr>
        <sz val="10"/>
        <rFont val="Times New Roman"/>
        <family val="1"/>
      </rPr>
      <t xml:space="preserve">
</t>
    </r>
    <r>
      <rPr>
        <b/>
        <sz val="10"/>
        <rFont val="Times New Roman"/>
        <family val="1"/>
      </rPr>
      <t>1</t>
    </r>
    <r>
      <rPr>
        <sz val="10"/>
        <rFont val="Times New Roman"/>
        <family val="1"/>
      </rPr>
      <t xml:space="preserve"> = </t>
    </r>
    <r>
      <rPr>
        <b/>
        <sz val="10"/>
        <rFont val="Times New Roman"/>
        <family val="1"/>
      </rPr>
      <t>Missing All</t>
    </r>
    <r>
      <rPr>
        <sz val="10"/>
        <rFont val="Times New Roman"/>
        <family val="1"/>
      </rPr>
      <t xml:space="preserve"> of the specified characteristics
</t>
    </r>
    <r>
      <rPr>
        <b/>
        <sz val="10"/>
        <rFont val="Times New Roman"/>
        <family val="1"/>
      </rPr>
      <t>2</t>
    </r>
    <r>
      <rPr>
        <sz val="10"/>
        <rFont val="Times New Roman"/>
        <family val="1"/>
      </rPr>
      <t xml:space="preserve"> = </t>
    </r>
    <r>
      <rPr>
        <b/>
        <sz val="10"/>
        <rFont val="Times New Roman"/>
        <family val="1"/>
      </rPr>
      <t>Minimally</t>
    </r>
    <r>
      <rPr>
        <sz val="10"/>
        <rFont val="Times New Roman"/>
        <family val="1"/>
      </rPr>
      <t xml:space="preserve"> addresses the specified characteristics
</t>
    </r>
    <r>
      <rPr>
        <b/>
        <sz val="10"/>
        <rFont val="Times New Roman"/>
        <family val="1"/>
      </rPr>
      <t>3</t>
    </r>
    <r>
      <rPr>
        <sz val="10"/>
        <rFont val="Times New Roman"/>
        <family val="1"/>
      </rPr>
      <t xml:space="preserve"> = Addresses </t>
    </r>
    <r>
      <rPr>
        <b/>
        <sz val="10"/>
        <rFont val="Times New Roman"/>
        <family val="1"/>
      </rPr>
      <t>Some</t>
    </r>
    <r>
      <rPr>
        <sz val="10"/>
        <rFont val="Times New Roman"/>
        <family val="1"/>
      </rPr>
      <t xml:space="preserve"> of the specified characteristics
</t>
    </r>
    <r>
      <rPr>
        <b/>
        <sz val="10"/>
        <rFont val="Times New Roman"/>
        <family val="1"/>
      </rPr>
      <t>4</t>
    </r>
    <r>
      <rPr>
        <sz val="10"/>
        <rFont val="Times New Roman"/>
        <family val="1"/>
      </rPr>
      <t xml:space="preserve"> = Addresses </t>
    </r>
    <r>
      <rPr>
        <b/>
        <sz val="10"/>
        <rFont val="Times New Roman"/>
        <family val="1"/>
      </rPr>
      <t>Most</t>
    </r>
    <r>
      <rPr>
        <sz val="10"/>
        <rFont val="Times New Roman"/>
        <family val="1"/>
      </rPr>
      <t xml:space="preserve"> of the specified characteristics
</t>
    </r>
    <r>
      <rPr>
        <b/>
        <sz val="10"/>
        <rFont val="Times New Roman"/>
        <family val="1"/>
      </rPr>
      <t>5</t>
    </r>
    <r>
      <rPr>
        <sz val="10"/>
        <rFont val="Times New Roman"/>
        <family val="1"/>
      </rPr>
      <t xml:space="preserve"> = </t>
    </r>
    <r>
      <rPr>
        <b/>
        <sz val="10"/>
        <rFont val="Times New Roman"/>
        <family val="1"/>
      </rPr>
      <t>Addresses All</t>
    </r>
    <r>
      <rPr>
        <sz val="10"/>
        <rFont val="Times New Roman"/>
        <family val="1"/>
      </rPr>
      <t xml:space="preserve"> of the specified characteristics</t>
    </r>
  </si>
  <si>
    <t>ADEQUACY</t>
  </si>
  <si>
    <t>A plan is adequate if:</t>
  </si>
  <si>
    <t>The scope and concept of planned operations identify and address critical tasks effectively;</t>
  </si>
  <si>
    <t>The plan can accomplish the assigned mission while complying with guidance;</t>
  </si>
  <si>
    <t>The plan's assumptions are valid, reasonable, and comply with guidance.</t>
  </si>
  <si>
    <t>FEASIBILITY</t>
  </si>
  <si>
    <t>A plan is feasible if:</t>
  </si>
  <si>
    <t>The organization can accomplish the assigned mission and critical tasks by using available resources whithin the time contemplated by the plan;</t>
  </si>
  <si>
    <t>The organization allocates available resources to tasks and tracks the resources by status;</t>
  </si>
  <si>
    <t>Available resources include internal assets and those available through mutual aid or through existing state, regional, or Federal assistance agreements.</t>
  </si>
  <si>
    <t>Specifically, the jurisdiction should complete a capability estimate that:</t>
  </si>
  <si>
    <t>Identifies the current status of resources arrayed to support the plan;</t>
  </si>
  <si>
    <t>Analyzes the required resources based on the courses of action in the plan;</t>
  </si>
  <si>
    <t>Identifies the most supportable courses of action and ways to reduce the impact of resource deficiencies.</t>
  </si>
  <si>
    <t>ACCEPTABILITY</t>
  </si>
  <si>
    <t>A plan is acceptable if:</t>
  </si>
  <si>
    <t>It meets the requirements driven by a threat or incident;</t>
  </si>
  <si>
    <t>It meets decision maker and public cost and time limitations;</t>
  </si>
  <si>
    <t>It is consistent with the law;</t>
  </si>
  <si>
    <t>It can be justified in terms of the cost of resources;</t>
  </si>
  <si>
    <t>Its scale is proportional to mission requirements.</t>
  </si>
  <si>
    <t>COMPLETENESS</t>
  </si>
  <si>
    <t>A plan is complete if it:</t>
  </si>
  <si>
    <t>Incorporates all tasks to be accomplished;</t>
  </si>
  <si>
    <t>Includes all required capabilities;</t>
  </si>
  <si>
    <t>Integrates the needs of the general population, children of all ages, individuals with disabilities and others with access and functional needs, immigrants, individuals with limited English proficiency, and diverse racial and ethnic populations;</t>
  </si>
  <si>
    <t>Provides a complete picture of the sequence and scope of the planned response operation;</t>
  </si>
  <si>
    <t>Makes time estimates for achieving objectives;</t>
  </si>
  <si>
    <t>Identifies success criteria and a desired end-state.</t>
  </si>
  <si>
    <t>COMPLIANCE</t>
  </si>
  <si>
    <t>The Plan should align with guidance and doctrine to the maximum extent possible because these provide a baseline that facilitates both planning and execution.</t>
  </si>
  <si>
    <t>RESOURCES, LAWS &amp; AUTHORITIES TO CONSIDER</t>
  </si>
  <si>
    <t>LOCAL:</t>
  </si>
  <si>
    <t>Ordinance or Resolution adopting NIMS or Statement of Implementation &amp; Exclusive Use</t>
  </si>
  <si>
    <t>Emergency Management Organization and/or Program Establishment</t>
  </si>
  <si>
    <t>MAA/MOU/MOA Documentation Establishment</t>
  </si>
  <si>
    <t>STATE:</t>
  </si>
  <si>
    <t>Revised Code of Washington (RCW):</t>
  </si>
  <si>
    <t>38.52, Emergency Management, as amended by:</t>
  </si>
  <si>
    <t>Substitute Senate Bill 5046.PL, amendment for Limited English Proficiency</t>
  </si>
  <si>
    <t>Washington Administrative Codes (WAC):</t>
  </si>
  <si>
    <t>118-30 Emergency Management</t>
  </si>
  <si>
    <t>118-40 Community Right to Know Act</t>
  </si>
  <si>
    <t>118-04, Emergency Worker Program</t>
  </si>
  <si>
    <t>FEDERAL:</t>
  </si>
  <si>
    <t>Presidential Executive Order 12898, Federal Actions to Address Environmental Justice in Minority Populations and Low-Income Populations</t>
  </si>
  <si>
    <t>Presidential Executive Order 13166, Improving Access to Services for Persons with Limited English Proficiency, August 2000</t>
  </si>
  <si>
    <t>Presidential Executive Order 13347, Individuals with Disabilities in Emergency Preparedness, July 2004</t>
  </si>
  <si>
    <t>Federal Registrar Vol. 76 No. 74: 2001-9336</t>
  </si>
  <si>
    <t>Public Law:</t>
  </si>
  <si>
    <t>Communications Act of 1934, as amended</t>
  </si>
  <si>
    <t>Title VI of the Civil Rights Act of 1964, as amended</t>
  </si>
  <si>
    <t>Fair Housing Act of 1968, as amended</t>
  </si>
  <si>
    <t>Architectural Barriers Act of 1968</t>
  </si>
  <si>
    <t>93-288 and 100-707, The Robert T. Stafford Disaster Relief and Emergency Assistance Act of 1974, as amended</t>
  </si>
  <si>
    <t>Individuals with Disabilities Education Act (IDEA) of 1975, as amended</t>
  </si>
  <si>
    <t>The Age Discrimination Act of 1975, as amended</t>
  </si>
  <si>
    <t>109-308, Pets Evacuation and Transportation Standards (PETS) Act, 2006</t>
  </si>
  <si>
    <t>110-325, The ADA Amendments Act of 2008, amending the Americans with Disabilities Act (ADA) of 1990</t>
  </si>
  <si>
    <t>REFERENCES</t>
  </si>
  <si>
    <t>Washington State Comprehensive Emergency Management Plan</t>
  </si>
  <si>
    <t>Washington State Enhanced Hazard Mitigation Plan</t>
  </si>
  <si>
    <t>Washington State Threat &amp; Hazard Identification &amp; Risk Assessment (THIRA)</t>
  </si>
  <si>
    <t>FEMA National Planning Frameworks</t>
  </si>
  <si>
    <t>FEMA Guidance on Planning for Integration of Functional Needs Support Services in General Population Shelters</t>
  </si>
  <si>
    <t>RESOURCES</t>
  </si>
  <si>
    <t>Americans with Disabilities Act</t>
  </si>
  <si>
    <t>https://www.ada.gov/pcatoolkit/chap7emergencymgmt.htm</t>
  </si>
  <si>
    <t>Department of Health &amp; Human Services:</t>
  </si>
  <si>
    <t>https://www.hhs.gov/civil-rights/for-providers/laws-regulations-guidance/laws/</t>
  </si>
  <si>
    <t>Guidance for Integrating Culturally Diverse Communities into Planning for and Responding to Emergencies: A Toolkit</t>
  </si>
  <si>
    <t>http://www.phe.gov/Preparedness/planning/abc/Pages/afn-guidance.aspx</t>
  </si>
  <si>
    <t>Center for Disease Control</t>
  </si>
  <si>
    <t>https://www.atsdr.cdc.gov/communityengagement/pdf/PCE_Report_508_FINAL.pdf</t>
  </si>
  <si>
    <t>https://www.cdc.gov/aging/emergency/pdf/guide.pdf</t>
  </si>
  <si>
    <t>Communications plan includes the notification of Type 1 or Type 2 hazardous spills or releases.</t>
  </si>
  <si>
    <t>Community Points of Distribution (CPODs) Description,  Establishment Process, and Locations</t>
  </si>
  <si>
    <t xml:space="preserve">Resource Request Process </t>
  </si>
  <si>
    <t>Family Reunification</t>
  </si>
  <si>
    <t>Communications Process for Access and Functional Needs (AFN)  and LEP Populations</t>
  </si>
  <si>
    <t xml:space="preserve"> Public health protection notification</t>
  </si>
  <si>
    <t xml:space="preserve">Continuity of Operations (COOP) </t>
  </si>
  <si>
    <t>Prevention and Protection Mission/Plan</t>
  </si>
  <si>
    <t>Mitigation Mission/Plan</t>
  </si>
  <si>
    <t>Recovery Mission/Plan</t>
  </si>
  <si>
    <t xml:space="preserve">Communication Process for Access and Functional Needs (AFN) Populations: </t>
  </si>
  <si>
    <t xml:space="preserve">Citation of authorizing Federal/State/Local Law </t>
  </si>
  <si>
    <t xml:space="preserve">       Description on why the plan is established</t>
  </si>
  <si>
    <t xml:space="preserve">       Signed by the appointed Emergency Management Director</t>
  </si>
  <si>
    <t xml:space="preserve">       Includes a general explanation of how the plan will be implemented and how general functions will be performed</t>
  </si>
  <si>
    <t xml:space="preserve">       Statement of Non-Discrimination</t>
  </si>
  <si>
    <t>ORGANIZATION AND RESPONSIBILITIES</t>
  </si>
  <si>
    <t>MISSION OR PURPOSE</t>
  </si>
  <si>
    <t>MISSION OR PURPOSE SCORE</t>
  </si>
  <si>
    <t>CONCEPT OF OPERATIONS SCORE</t>
  </si>
  <si>
    <t>ORGANIZATION SCORE</t>
  </si>
  <si>
    <t>Mutual Aid Agreements (MAA)/ Memorandums of Agreements (MOA)/ Memorandums of Understanding (MOU)</t>
  </si>
  <si>
    <t xml:space="preserve">              Identification of the Physical, Programmatic, Communications Needs for Individuals with Disabilities and Access /
              Functional Needs (AFN)</t>
  </si>
  <si>
    <t xml:space="preserve">              Statement of Compliance with Americans with Disabilities Act (ADA)</t>
  </si>
  <si>
    <t xml:space="preserve">              Identification of the Essential Needs of Children</t>
  </si>
  <si>
    <t xml:space="preserve">              Identification of the Essential Needs of Household Pets and Service Animals</t>
  </si>
  <si>
    <t xml:space="preserve">              Limited English Proficiency (LEP) Program Requirements</t>
  </si>
  <si>
    <t xml:space="preserve">       Continuity of Government Plan (COG) </t>
  </si>
  <si>
    <t xml:space="preserve">       Defines the emergency responsibilities of each primary agency and local officials with emergency management authority</t>
  </si>
  <si>
    <t xml:space="preserve">       Provides a brief explanation of the Chain of Command and the organizational relationships among agencies involved in  
       emergency operations</t>
  </si>
  <si>
    <t>Critical tasks identified for:</t>
  </si>
  <si>
    <t xml:space="preserve">       Preparedness </t>
  </si>
  <si>
    <t xml:space="preserve">       Mitigation </t>
  </si>
  <si>
    <t xml:space="preserve">       Response </t>
  </si>
  <si>
    <t xml:space="preserve">       Recovery</t>
  </si>
  <si>
    <t>COMMUNICATIONS PLAN</t>
  </si>
  <si>
    <t xml:space="preserve">       Identify the frequency with which LEP populations encounter emergency notifications</t>
  </si>
  <si>
    <t xml:space="preserve">       List the technological challenges which limited communications efforts</t>
  </si>
  <si>
    <t xml:space="preserve">       Statement of the recommendations to address those listed challenges</t>
  </si>
  <si>
    <t xml:space="preserve">       List the resources needed to address those listed challenges</t>
  </si>
  <si>
    <t xml:space="preserve">ADMINISTRATION </t>
  </si>
  <si>
    <t>FINANCE</t>
  </si>
  <si>
    <t>LOGISTICS</t>
  </si>
  <si>
    <t xml:space="preserve">Provide an outline of the utilization of resources in response and recovery actions. </t>
  </si>
  <si>
    <r>
      <t xml:space="preserve">Process for conducting an Annual Exercise </t>
    </r>
    <r>
      <rPr>
        <sz val="12"/>
        <rFont val="Times New Roman"/>
        <family val="1"/>
      </rPr>
      <t>(if no disaster has impacted the jurisdiction during the time period)</t>
    </r>
  </si>
  <si>
    <r>
      <t xml:space="preserve">CEMP Revision or Maintenance Schedule </t>
    </r>
    <r>
      <rPr>
        <sz val="12"/>
        <rFont val="Times New Roman"/>
        <family val="1"/>
      </rPr>
      <t>(plan needs to be updated at least once every 5 calendar years and reviewed and amended as needed following exercises and activations)</t>
    </r>
  </si>
  <si>
    <t>EOC/ECC location (physical or virtual) description</t>
  </si>
  <si>
    <t>Include a description of the process to evaluate the effectiveness of the communication of life safety information
use of After-Action Reports</t>
  </si>
  <si>
    <r>
      <t xml:space="preserve">American Community Survey, U.S. Census </t>
    </r>
    <r>
      <rPr>
        <sz val="12"/>
        <color theme="1"/>
        <rFont val="Times New Roman"/>
        <family val="1"/>
      </rPr>
      <t>(i.e., Disabilities and Functional Needs)</t>
    </r>
  </si>
  <si>
    <t>Continuity of Operations Plan (COOP)</t>
  </si>
  <si>
    <t>WAC 118-30</t>
  </si>
  <si>
    <t>RCW 49.60</t>
  </si>
  <si>
    <t>RCW 38.52</t>
  </si>
  <si>
    <t>RCW 38.52, RCW 70.136</t>
  </si>
  <si>
    <t xml:space="preserve">RCW 38.52 </t>
  </si>
  <si>
    <t>Americans with Disabilities Act of 1990, Title II, 42 U.S.C. §§ 12131–12165</t>
  </si>
  <si>
    <t>Presidential Policy Directive 8 (PPD-8) on National Preparedness</t>
  </si>
  <si>
    <t>DEVELOPMENT AND MAINTENANCE (Suggested section to organize the requirements below)</t>
  </si>
  <si>
    <t>Critical Tasks Identified for by phase:</t>
  </si>
  <si>
    <t>Provides a brief explanation of the Chain of Command and the organizational relationships among agencies involved in emergency operations</t>
  </si>
  <si>
    <t>Provide an outline of the utilization of resources in response and recovery actions</t>
  </si>
  <si>
    <t xml:space="preserve">       Date</t>
  </si>
  <si>
    <t xml:space="preserve">       Jurisdiction Name(s)</t>
  </si>
  <si>
    <t xml:space="preserve">       Statement that this document “Supersedes all Previous Plans”</t>
  </si>
  <si>
    <t xml:space="preserve">       Discusses the Delegation of Authority in the absence of the Senior Official(s)</t>
  </si>
  <si>
    <r>
      <t xml:space="preserve">       Change Number </t>
    </r>
    <r>
      <rPr>
        <sz val="12"/>
        <color theme="1"/>
        <rFont val="Times New Roman"/>
        <family val="1"/>
      </rPr>
      <t>(For Legal Reference)</t>
    </r>
  </si>
  <si>
    <r>
      <t xml:space="preserve">       Date of Change </t>
    </r>
    <r>
      <rPr>
        <sz val="12"/>
        <color theme="1"/>
        <rFont val="Times New Roman"/>
        <family val="1"/>
      </rPr>
      <t>(For Legal Reference)</t>
    </r>
  </si>
  <si>
    <r>
      <t xml:space="preserve">       Name of Person who made the change (</t>
    </r>
    <r>
      <rPr>
        <sz val="12"/>
        <color theme="1"/>
        <rFont val="Times New Roman"/>
        <family val="1"/>
      </rPr>
      <t>For Legal Reference)</t>
    </r>
  </si>
  <si>
    <t xml:space="preserve">       Summary of Change</t>
  </si>
  <si>
    <r>
      <t xml:space="preserve">       Name and/or Title of Receiving Person </t>
    </r>
    <r>
      <rPr>
        <sz val="12"/>
        <color theme="1"/>
        <rFont val="Times New Roman"/>
        <family val="1"/>
      </rPr>
      <t>(For Legal Reference)</t>
    </r>
  </si>
  <si>
    <t xml:space="preserve">       Agency of the Receiver</t>
  </si>
  <si>
    <r>
      <t xml:space="preserve">       Date of Delivery </t>
    </r>
    <r>
      <rPr>
        <sz val="12"/>
        <color theme="1"/>
        <rFont val="Times New Roman"/>
        <family val="1"/>
      </rPr>
      <t>(For Legal Reference)</t>
    </r>
  </si>
  <si>
    <t xml:space="preserve">       Citation of authorizing State/Local Law</t>
  </si>
  <si>
    <t xml:space="preserve">       Statement specifying the use of the Incident Command System</t>
  </si>
  <si>
    <t xml:space="preserve">       Purpose for developing and maintaining a CEMP</t>
  </si>
  <si>
    <t xml:space="preserve">       Under what conditions would this plan be activated?</t>
  </si>
  <si>
    <t xml:space="preserve">       Statement of consistency with Washington State CEMP</t>
  </si>
  <si>
    <t xml:space="preserve">       Statement of consistency with the National Planning Frameworks</t>
  </si>
  <si>
    <t xml:space="preserve">       Hazard Assessment (THIRA/HIRA/HIVA) Summary</t>
  </si>
  <si>
    <t xml:space="preserve">       Capability Assessment Summary</t>
  </si>
  <si>
    <t xml:space="preserve">              Identification of the Physical, Programmatic, Communications Needs for Individuals with Disabilities and Access / 
              Functional Needs (AFN)</t>
  </si>
  <si>
    <t xml:space="preserve">       Disclaimer statement of Whole Community incorporation throughout CEMP (including all appendices, attachments, etc.)</t>
  </si>
  <si>
    <t xml:space="preserve">       Operational Objectives</t>
  </si>
  <si>
    <t xml:space="preserve">              Life Safety</t>
  </si>
  <si>
    <t xml:space="preserve">              Incident Stabilization</t>
  </si>
  <si>
    <t xml:space="preserve">              Property Protection</t>
  </si>
  <si>
    <t xml:space="preserve">              Environmental Conservation</t>
  </si>
  <si>
    <t xml:space="preserve">       Desired End-State / Outcome</t>
  </si>
  <si>
    <t xml:space="preserve">       Mission Critical Functions </t>
  </si>
  <si>
    <t xml:space="preserve">       Communications </t>
  </si>
  <si>
    <t xml:space="preserve">       Human Resource Issues</t>
  </si>
  <si>
    <t xml:space="preserve">       Vital Records Management</t>
  </si>
  <si>
    <t xml:space="preserve">       Validation of Capabilities through Training and Exercise</t>
  </si>
  <si>
    <t xml:space="preserve">       Reconstitution Process</t>
  </si>
  <si>
    <t xml:space="preserve">     Conduct a systematic process engaging the whole community as appropriate in the development of executable strategic, 
     operational, and/or tactical-level approaches to meet defined objectives.</t>
  </si>
  <si>
    <t xml:space="preserve">     Establish and maintain a unified and coordinated operational structure and process that appropriately integrates all critical 
     stakeholders and supports the execution of Core Capabilities.</t>
  </si>
  <si>
    <t xml:space="preserve">       Deliver coordinated, prompt, reliable, and actionable information to the whole community through the use of clear, consistent,      
       accessible, and culturally and linguistically appropriate methods to effectively relay information regarding any threat or hazard,     
       as well as the actions being taken, and the assistance being made available, as appropriate.</t>
  </si>
  <si>
    <t xml:space="preserve">       Provide timely, accurate, and actionable information resulting from the planning, direction, collection, exploitation, processing,   
       analysis, production, dissemination, evaluation, and feedback of available information concerning physical and cyber threats to    
       the United States, its people, property, or interests; the development, proliferation, or use of WMDs; or any other matter bearing   
       on U.S. national or homeland security by local, state, tribal, territorial, Federal, and other stakeholders. Information sharing is 
       the ability to exchange intelligence, information, data, or knowledge among government or private sector entities, as appropriate.</t>
  </si>
  <si>
    <t xml:space="preserve">       Identify, discover, or locate threats and/or hazards through active and passive surveillance and search procedures. This may include 
       the use of systematic examinations and assessments, bio-surveillance, sensor technologies, or physical investigation and intelligence.</t>
  </si>
  <si>
    <t xml:space="preserve">       Conduct forensic analysis and attribute terrorist acts (including the means and methods of terrorism) to their source, to include forensic  
       analysis as well as attribution for an attack and for the preparation for an attack, in an effort to prevent initial or follow-on acts and/or    
       swiftly develop counter-options.</t>
  </si>
  <si>
    <t xml:space="preserve">       Protect (and, if needed, restore) electronic communications systems, information, and services from damage, unauthorized use, and 
       exploitation.</t>
  </si>
  <si>
    <t xml:space="preserve">       Strengthen the security and resilience of the supply chain.</t>
  </si>
  <si>
    <t xml:space="preserve">        Identify, assess, and prioritize risks to inform Protection activities, countermeasures, and investments.</t>
  </si>
  <si>
    <t xml:space="preserve">       Implement and maintain risk-informed countermeasures and policies protecting people, borders, structures, materials, products, and 
       systems associated with key operational activities and critical infrastructure sectors.</t>
  </si>
  <si>
    <t xml:space="preserve">                 Orders of Succession</t>
  </si>
  <si>
    <t xml:space="preserve">                 Delegation of Authority</t>
  </si>
  <si>
    <t xml:space="preserve">                 Devolution Process</t>
  </si>
  <si>
    <t xml:space="preserve">       Enable the recognition, understanding, communication of, and planning for risk, and empower individuals and communities to make  
       informed risk management decisions necessary to adapt to, withstand, and quickly recover from future incidents.</t>
  </si>
  <si>
    <t xml:space="preserve">       Build and sustain resilient systems, communities, and critical infrastructure and key resources lifelines so as to reduce their 
       vulnerability to natural, technological, and human-caused threats and hazards by lessening the likelihood, severity, and duration of the adverse 
       consequences.</t>
  </si>
  <si>
    <t xml:space="preserve">       Assess risk and disaster resilience so that decision makers, responders, and community members can take informed action to reduce their 
       entity’s risk and increase its resilience.</t>
  </si>
  <si>
    <t xml:space="preserve">       Identify the threats and hazards that occur in the geographic area; determine the frequency and magnitude; and incorporate this into analysis 
       and planning processes so as to clearly understand the needs of a community or entity.</t>
  </si>
  <si>
    <t xml:space="preserve">       Stabilize critical infrastructure functions, minimize health and safety threats, and efficiently restore and revitalize systems and services to   
       support a viable, resilient community</t>
  </si>
  <si>
    <t xml:space="preserve">       Provide transportation for response priority objectives, including evacuation of people and animals, and the delivery of vital response    
       personnel, equipment, and services</t>
  </si>
  <si>
    <t xml:space="preserve">       Conduct appropriate measures to ensure the protection of the health and safety of the public and works, as well as the environment, from all- 
       hazards in support of responder operations and the affected communities</t>
  </si>
  <si>
    <t xml:space="preserve">       Provide fatality management services including decedent remains recovery and victim identification, temporary storage or permanent 
       internment solutions, information sharing with mass care services for reunifying family members and caregivers with missing persons/remains, 
       and providing counseling to the bereaved</t>
  </si>
  <si>
    <t xml:space="preserve">       Provide structural, wildland, and specialized firefighting capabilities to manage and suppress fires of all types, kinds, and complexities while 
       protecting lives, property, and the environment</t>
  </si>
  <si>
    <t xml:space="preserve">       Deliver essential commodities, equipment, and services in support of impacted communities and survivors, to include emergency power and 
       fuel support, as well as the coordination of access to community staples; synchronize logistics capabilities and enable the restoration of    
       impacted supply chains</t>
  </si>
  <si>
    <t xml:space="preserve">       Provide life-sustaining and human services to the affected population, to include hydration, feeding, sheltering, temporary housing, evacuee 
       support, reunification, and distribution of emergency supplies</t>
  </si>
  <si>
    <t xml:space="preserve">       Deliver traditional and atypical search and rescue capabilities including personnel, services, animals, and assets to survivors in need, with the    
       goal of saving the greatest number of endangered lives in the shortest time possible</t>
  </si>
  <si>
    <t xml:space="preserve">       Ensure a safe and secure environment through law enforcement and related security and protection operations for people and communities 
       located within affected areas and also for response personnel engaged in lifesaving and life-sustaining operations</t>
  </si>
  <si>
    <t xml:space="preserve">       Ensure the capacity for timely communications in support of security, situational awareness, and operations, by any and all means available, 
       among and between affected communities in the impact area and all response forces.</t>
  </si>
  <si>
    <t xml:space="preserve">       Provide lifesaving medical treatment vial emergency medical services and related operations and avoid additional disease and injury by 
       providing targeted public health, medical, and behavioral health support and products</t>
  </si>
  <si>
    <t xml:space="preserve">       Provide all decision makers with decision-relevant information regarding the nature and extent of the hazard, any cascading effects, and the 
       status of the response</t>
  </si>
  <si>
    <t xml:space="preserve">       Stabilize critical infrastructure functions, minimize health and safety threats, and efficiently restore and revitalize systems and services to 
       support a viable, resilient community.</t>
  </si>
  <si>
    <t xml:space="preserve">       Restore and improve health and social services capabilities and networks to promote the resilience, independence, health (including 
       behavioral health), and well-being of the whole community.</t>
  </si>
  <si>
    <t xml:space="preserve">       Implement housing solutions that effectively support the needs of the whole community and contribute to its sustainability and resilience.</t>
  </si>
  <si>
    <t xml:space="preserve">       Protect natural and cultural resources and historic properties through appropriate planning, mitigation, response, and recovery actions to 
       preserve, conserve, rehabilitate, and restore them consistent with post disaster community priorities and best practices and in compliance with 
       applicable environmental and historic preservation laws and Executive orders.</t>
  </si>
  <si>
    <t xml:space="preserve">       Organizational Chain of Command</t>
  </si>
  <si>
    <t>Policy-level decision making process</t>
  </si>
  <si>
    <t>Conflict resolution process</t>
  </si>
  <si>
    <t xml:space="preserve">       Senior Elected or Appointed Officials</t>
  </si>
  <si>
    <t xml:space="preserve">       Local Departments/Agencies</t>
  </si>
  <si>
    <t xml:space="preserve">       Regional Organizations/Groups (if applicable)</t>
  </si>
  <si>
    <t xml:space="preserve">       State Departments/Agencies</t>
  </si>
  <si>
    <t xml:space="preserve">       Federal Agencies</t>
  </si>
  <si>
    <t xml:space="preserve">       Private Sector</t>
  </si>
  <si>
    <t xml:space="preserve">       Government-Sponsored Volunteer Resources (i.e. CERT, Auxiliary Police/Fire, etc.)</t>
  </si>
  <si>
    <t xml:space="preserve">       Volunteer/Community Organizations (i.e. NGO, VOAD/COAD, American Red Cross, etc.)</t>
  </si>
  <si>
    <t xml:space="preserve">       Unaffiliated Individuals (&amp; their incorporation into response activities)</t>
  </si>
  <si>
    <t xml:space="preserve">       Individual Community Members</t>
  </si>
  <si>
    <t>Summary of applicable interoperable communications plans from all levels of government</t>
  </si>
  <si>
    <t xml:space="preserve">       For the General Public (SBA, UEB, Workers Comp)</t>
  </si>
  <si>
    <t xml:space="preserve">       For Local Responders/Officials/Departments/Agencies</t>
  </si>
  <si>
    <t>Logistical Staging Areas (i.e., Internal/External response personnel, equipment, supplies, etc.)</t>
  </si>
  <si>
    <t>Promulgation Process (If not discussed above)</t>
  </si>
  <si>
    <t xml:space="preserve">       Acknowledgement of Training &amp; Exercise Program Participation/Compliance</t>
  </si>
  <si>
    <t xml:space="preserve">       Process for conducting an Annual Exercise (if no disaster has impacted the jurisdiction during the time period)</t>
  </si>
  <si>
    <t xml:space="preserve">       Summary of the Reasons for Conducting AARs</t>
  </si>
  <si>
    <t xml:space="preserve">       Description of the Method(s) Used to Review an Incident</t>
  </si>
  <si>
    <t xml:space="preserve">       Description of the Method(s) Used for the Correction/Completion of Deficiencies/Recommendations</t>
  </si>
  <si>
    <t xml:space="preserve">       Process for Monitoring/Implementing Changes in Law</t>
  </si>
  <si>
    <t xml:space="preserve">       Apply and support necessary physical, technological, and cyber measures to control admittance to critical locations and systems.</t>
  </si>
  <si>
    <t>Description of the Roles &amp; Responsibilities of the Hospitals and/or Local Health Jurisdiction (LHJ)</t>
  </si>
  <si>
    <t xml:space="preserve">            Continuity of Government (COG) </t>
  </si>
  <si>
    <t>Either in Organization or Responsibilities section include:</t>
  </si>
  <si>
    <t>Defines the emergency responsibilities of each primary agency and local official with emergency management authority</t>
  </si>
  <si>
    <r>
      <t>Discussion of the Coordination</t>
    </r>
    <r>
      <rPr>
        <i/>
        <sz val="12"/>
        <rFont val="Times New Roman"/>
        <family val="1"/>
      </rPr>
      <t xml:space="preserve"> with </t>
    </r>
    <r>
      <rPr>
        <i/>
        <sz val="12"/>
        <color theme="1"/>
        <rFont val="Times New Roman"/>
        <family val="1"/>
      </rPr>
      <t>Municipal Department(s)/District(s)</t>
    </r>
  </si>
  <si>
    <t>Methodology for Shelter Site Selection and Operation, addressing AFN capabilities</t>
  </si>
  <si>
    <t>Assess/Provide Agricultural Services (in coordination with ESF 11)</t>
  </si>
  <si>
    <t>Decontaminate Survivors &amp; Responders (i.e., ADA/AFN &amp; Service/Companion Animals, Children, Household Pets, etc.)</t>
  </si>
  <si>
    <t>Description of Emergency Medical Service Capabilities (if not covered in ESF 8)</t>
  </si>
  <si>
    <t>Logistical Staging Areas (i.e. Internal/External response personnel, equipment, supplies, etc.)</t>
  </si>
  <si>
    <t>Overcome communication shortfalls with the use of alternative methods (i.e. ARES/RACES, CB radio, etc.)</t>
  </si>
  <si>
    <t>Utilities (coordination with ESF 12)</t>
  </si>
  <si>
    <t>Repair/Restore Services (i.e. gas, electric, telephone, etc.)</t>
  </si>
  <si>
    <t>Identify and Mitigate Vulnerabilities to Critical Assets (if not previously discussed)</t>
  </si>
  <si>
    <t>INTRODUCTION, PURPOSE OR MISSION</t>
  </si>
  <si>
    <t>OVERALL BASE PLAN SCORE</t>
  </si>
  <si>
    <r>
      <t xml:space="preserve">BASE PLAN
</t>
    </r>
    <r>
      <rPr>
        <b/>
        <sz val="12"/>
        <color theme="1"/>
        <rFont val="Times New Roman"/>
        <family val="1"/>
      </rPr>
      <t>(Can be a part of the base plan or annexes, up to local jurisdiction)</t>
    </r>
  </si>
  <si>
    <t xml:space="preserve">       Plan for notifying Limited-English Proficiency (LEP) population life safety information</t>
  </si>
  <si>
    <t xml:space="preserve">       Plan for notifying Limited-English Proficiency (LEP) population life safety information </t>
  </si>
  <si>
    <t>Announcements for upcoming community meetings (i.e. involving state officials, local authorities, damage assessments, etc.)</t>
  </si>
  <si>
    <t>Notices for general survivor assistance (i.e. medical care, shelter locations, etc.)</t>
  </si>
  <si>
    <t>Identify at least one heating center within the jursidiciton that can accommodate persons with pets</t>
  </si>
  <si>
    <t>Identify at least one cooling center within the jurisdiction that can accomodate persons with pets</t>
  </si>
  <si>
    <t>Identify at least one emergency shelter within the jurisdiciton that can accomodate persons with pets</t>
  </si>
  <si>
    <t>Update to RCW 38.52 (In effect 7/27/2025)</t>
  </si>
  <si>
    <t>Mission or Purpose</t>
  </si>
  <si>
    <t>Organization and Responsibilities</t>
  </si>
  <si>
    <t>Post-Katrina Emergency Management Reform Act of 2006, Public Law 109–295, Title VI
Robert T. Stafford Disaster Relief and Emergency Assistance Act, 42 U.S.C. § 5121 et seq.
Presidential Policy Directive 8 (PPD-8) on National Preparedness</t>
  </si>
  <si>
    <t>Pet Evacuation and Transportation Standards (PETS) Act of 2006, Public Law 109–308; 42 U.S.C. § 5196e
Robert T. Stafford Disaster Relief and Emergency Assistance Act, 42 U.S.C. § 5121 et seq.
Americans with Disabilities Act of 1990, Title II, 42 U.S.C. §§ 12131–12165</t>
  </si>
  <si>
    <t>Americans with Disabilities Act of 1990, Title II, 42 U.S.C. §§ 12131–12165
Rehabilitation Act of 1973, Section 504, 29 U.S.C. § 794
Post-Katrina Emergency Management Reform Act of 2006, Public Law 109–295
Robert T. Stafford Disaster Relief and Emergency Assistance Act, 42 U.S.C. § 5121 et seq</t>
  </si>
  <si>
    <t>Are we removing this section?</t>
  </si>
  <si>
    <t xml:space="preserve">Scope </t>
  </si>
  <si>
    <t xml:space="preserve">ORGANIZATION and RESPONSIBLITIES SECTION </t>
  </si>
  <si>
    <t>ORGANIZATION AND RESPONSIBITIES SECTION</t>
  </si>
  <si>
    <t xml:space="preserve">          Description of why the plan is established</t>
  </si>
  <si>
    <t>Direction, Control, and Coordination</t>
  </si>
  <si>
    <t>DIRECTION,  CONTROL, and COORDINATION</t>
  </si>
  <si>
    <t>DIRECTION,CONTROL, and COORDINATION SCORE</t>
  </si>
  <si>
    <t xml:space="preserve">        Delay, divert, intercept, halt, apprehend, or secure threats and/or hazards.</t>
  </si>
  <si>
    <t xml:space="preserve">                        Delay, divert, intercept, halt, apprehend, or secure threats and/or hazards.</t>
  </si>
  <si>
    <t>Identify, discover, or locate threats and/or hazards through active and passive surveillance and search procedures. This may include the use of systematic examinations and assessments, bio-surveillance, sensor technologies, or physical investigation and intelligence.</t>
  </si>
  <si>
    <t xml:space="preserve"> Conduct forensic analysis and attribute terrorist acts (including the means and methods of terrorism) to their source, to include forensic  analysis as well as attribution for an attack and for the preparation for an attack, in an effort to prevent initial or follow-on acts and/or swiftly develop counter-options.</t>
  </si>
  <si>
    <t xml:space="preserve"> Implement and maintain risk-informed countermeasures and policies protecting people, borders, structures, materials, products, and systems associated with key operational activities and critical infrastructure sectors.</t>
  </si>
  <si>
    <t>Protect (and, if needed, restore) electronic communications systems, information, and services from damage, unauthorized use, and exploitation.</t>
  </si>
  <si>
    <t xml:space="preserve"> Identify, assess, and prioritize risks to inform Protection activities, countermeasures, and investments.</t>
  </si>
  <si>
    <t>Strengthen the security and resilience of the supply chain.</t>
  </si>
  <si>
    <t xml:space="preserve">       Continuity Facilities (location of primary and alternate EOC/ECC)</t>
  </si>
  <si>
    <t xml:space="preserve">Continuity of Government (COG) </t>
  </si>
  <si>
    <t>Continuity of Operations (COOP)</t>
  </si>
  <si>
    <t xml:space="preserve">                Devolution Process</t>
  </si>
  <si>
    <t>Enable the recognition, understanding, communication of, and planning for risk, and empower individuals and communities to make informed risk management decisions necessary to adapt to, withstand, and quickly recover from future incidents.</t>
  </si>
  <si>
    <t>Build and sustain resilient systems, communities, and critical infrastructure and key resources lifelines so as to reduce their  vulnerability to natural, technological, and human-caused threats and hazards by lessening the likelihood, severity, and duration of the adverse consequences.</t>
  </si>
  <si>
    <t>Assess risk and disaster resilience so that decision makers, responders, and community members can take informed action to reduce their entity’s risk and increase its resilience.</t>
  </si>
  <si>
    <t>Identify the threats and hazards that occur in the geographic area; determine the frequency and magnitude; and incorporate this into analysis and planning processes so as to clearly understand the needs of a community or entity.</t>
  </si>
  <si>
    <t>Ensure the capacity for timely communications in support of security, situational awareness, and operations, by any and all means available, among and between affected communities in the impact area and all response forces.</t>
  </si>
  <si>
    <t>Location of Primary and Alternate EOC/ECC (including virtual)</t>
  </si>
  <si>
    <t>Provide timely, accurate, and actionable information resulting from the planning, direction, collection, exploitation, processing, analysis, production, dissemination, evaluation, and feedback of available information concerning physical and cyber threats to  the United States, its people, property, or interests; the development, proliferation, or use of WMDs; or any other matter bearing  on U.S. national or homeland security by local, state, tribal, territorial, Federal, and other stakeholders. Information sharing is the ability to exchange intelligence, information, data, or knowledge among government or private sector entities, as appropriate.</t>
  </si>
  <si>
    <t>Stabilize critical infrastructure functions, minimize health and safety threats, and efficiently restore and revitalize systems and services support a viable, resilient community.</t>
  </si>
  <si>
    <t>Return economic and business activities (including food and agriculture) to a healthy state, and develop new business and employment opportunities that result in an economically viable community.</t>
  </si>
  <si>
    <t>Restore and improve health and social services capabilities and networks to promote the resilience, independence, health (including behavioral health), and well-being of the whole community.</t>
  </si>
  <si>
    <t>Implement housing solutions that effectively support the needs of the whole community and contribute to its sustainability and resilience.</t>
  </si>
  <si>
    <t>Protect natural and cultural resources and historic properties through appropriate planning, mitigation, response, and recovery actions to preserve, conserve, rehabilitate, and restore them consistent with post disaster community priorities and best practices and in compliance with applicable environmental and historic preservation laws and Executive orders.</t>
  </si>
  <si>
    <t>Return economic and business activities (including food and agriculture) to a healthy state, and develop new business and employment                                                                    opportunities that result in an economically viable community.</t>
  </si>
  <si>
    <t>Organization and Rsponsiblities</t>
  </si>
  <si>
    <t xml:space="preserve">COMMUNICATIONS SECTION </t>
  </si>
  <si>
    <t xml:space="preserve">Organization and Responsiblities </t>
  </si>
  <si>
    <t xml:space="preserve">Organization &amp; Responsablities </t>
  </si>
  <si>
    <t>For the General Public  (SBA, UEB, Workers Comp)</t>
  </si>
  <si>
    <t xml:space="preserve"> Support Functions (ESF) Annexes</t>
  </si>
  <si>
    <t xml:space="preserve"> SUPPORT FUNCTION (ESF) ANNEXES</t>
  </si>
  <si>
    <t>Support Functions Annexes</t>
  </si>
  <si>
    <t>Overall SF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</si>
</sst>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b/>
      <sz val="12"/>
      <color theme="1"/>
      <name val="Times New Roman"/>
      <family val="1"/>
    </font>
    <font>
      <b/>
      <sz val="10"/>
      <name val="Times New Roman"/>
      <family val="1"/>
    </font>
    <font>
      <i/>
      <sz val="10"/>
      <name val="Times New Roman"/>
      <family val="1"/>
    </font>
    <font>
      <i/>
      <sz val="12"/>
      <color theme="1"/>
      <name val="Times New Roman"/>
      <family val="1"/>
    </font>
    <font>
      <sz val="12"/>
      <color theme="1"/>
      <name val="Times New Roman"/>
      <family val="1"/>
    </font>
    <font>
      <b/>
      <sz val="9"/>
      <color theme="1"/>
      <name val="Times New Roman"/>
      <family val="1"/>
    </font>
    <font>
      <i/>
      <sz val="11"/>
      <color theme="1"/>
      <name val="Calibri"/>
      <family val="2"/>
      <scheme val="minor"/>
    </font>
    <font>
      <b/>
      <u/>
      <sz val="11"/>
      <color theme="0"/>
      <name val="Times New Roman"/>
      <family val="1"/>
    </font>
    <font>
      <b/>
      <sz val="14"/>
      <color theme="0"/>
      <name val="Times New Roman"/>
      <family val="1"/>
    </font>
    <font>
      <b/>
      <i/>
      <sz val="10"/>
      <color theme="1"/>
      <name val="Times New Roman"/>
      <family val="1"/>
    </font>
    <font>
      <b/>
      <sz val="14"/>
      <color theme="1"/>
      <name val="Times New Roman"/>
      <family val="1"/>
    </font>
    <font>
      <b/>
      <sz val="12"/>
      <color theme="0"/>
      <name val="Times New Roman"/>
      <family val="1"/>
    </font>
    <font>
      <b/>
      <u/>
      <sz val="18"/>
      <color theme="0"/>
      <name val="Times New Roman"/>
      <family val="1"/>
    </font>
    <font>
      <sz val="12"/>
      <color theme="1"/>
      <name val="Calibri"/>
      <family val="2"/>
      <scheme val="minor"/>
    </font>
    <font>
      <sz val="11"/>
      <color theme="1"/>
      <name val="Calibri"/>
      <family val="2"/>
      <scheme val="minor"/>
    </font>
    <font>
      <sz val="11"/>
      <color theme="1"/>
      <name val="Times New Roman"/>
      <family val="1"/>
    </font>
    <font>
      <b/>
      <i/>
      <sz val="12"/>
      <color theme="1"/>
      <name val="Times New Roman"/>
      <family val="1"/>
    </font>
    <font>
      <sz val="14"/>
      <color theme="1"/>
      <name val="Times New Roman"/>
      <family val="1"/>
    </font>
    <font>
      <b/>
      <sz val="10"/>
      <color theme="0"/>
      <name val="Times New Roman"/>
      <family val="1"/>
    </font>
    <font>
      <b/>
      <i/>
      <sz val="10"/>
      <color theme="0"/>
      <name val="Times New Roman"/>
      <family val="1"/>
    </font>
    <font>
      <b/>
      <u/>
      <sz val="12"/>
      <color theme="1"/>
      <name val="Times New Roman"/>
      <family val="1"/>
    </font>
    <font>
      <b/>
      <u/>
      <sz val="14"/>
      <color theme="0"/>
      <name val="Times New Roman"/>
      <family val="1"/>
    </font>
    <font>
      <b/>
      <sz val="36"/>
      <color theme="1"/>
      <name val="Times New Roman"/>
      <family val="1"/>
    </font>
    <font>
      <b/>
      <sz val="48"/>
      <color theme="1"/>
      <name val="Times New Roman"/>
      <family val="1"/>
    </font>
    <font>
      <b/>
      <sz val="10"/>
      <color theme="1"/>
      <name val="Times New Roman"/>
      <family val="1"/>
    </font>
    <font>
      <b/>
      <sz val="11"/>
      <color theme="1"/>
      <name val="Times New Roman"/>
      <family val="1"/>
    </font>
    <font>
      <b/>
      <sz val="12"/>
      <color rgb="FF0070C0"/>
      <name val="Times New Roman"/>
      <family val="1"/>
    </font>
    <font>
      <b/>
      <sz val="20"/>
      <color theme="0"/>
      <name val="Times New Roman"/>
      <family val="1"/>
    </font>
    <font>
      <sz val="20"/>
      <color theme="1"/>
      <name val="Times New Roman"/>
      <family val="1"/>
    </font>
    <font>
      <sz val="16"/>
      <color theme="1"/>
      <name val="Times New Roman"/>
      <family val="1"/>
    </font>
    <font>
      <b/>
      <sz val="16"/>
      <color theme="0"/>
      <name val="Times New Roman"/>
      <family val="1"/>
    </font>
    <font>
      <b/>
      <i/>
      <u/>
      <sz val="12"/>
      <color theme="1"/>
      <name val="Times New Roman"/>
      <family val="1"/>
    </font>
    <font>
      <b/>
      <sz val="12"/>
      <name val="Times New Roman"/>
      <family val="1"/>
    </font>
    <font>
      <sz val="10"/>
      <name val="Times New Roman"/>
      <family val="1"/>
    </font>
    <font>
      <b/>
      <i/>
      <u/>
      <sz val="10"/>
      <name val="Times New Roman"/>
      <family val="1"/>
    </font>
    <font>
      <b/>
      <sz val="20"/>
      <name val="Times New Roman"/>
      <family val="1"/>
    </font>
    <font>
      <b/>
      <sz val="48"/>
      <name val="Times New Roman"/>
      <family val="1"/>
    </font>
    <font>
      <u/>
      <sz val="11"/>
      <color theme="10"/>
      <name val="Calibri"/>
      <family val="2"/>
      <scheme val="minor"/>
    </font>
    <font>
      <sz val="12"/>
      <name val="Times New Roman"/>
      <family val="1"/>
    </font>
    <font>
      <i/>
      <sz val="12"/>
      <name val="Times New Roman"/>
      <family val="1"/>
    </font>
    <font>
      <b/>
      <i/>
      <sz val="12"/>
      <name val="Times New Roman"/>
      <family val="1"/>
    </font>
    <font>
      <b/>
      <strike/>
      <sz val="12"/>
      <color theme="1"/>
      <name val="Times New Roman"/>
      <family val="1"/>
    </font>
    <font>
      <sz val="8"/>
      <name val="Calibri"/>
      <family val="2"/>
      <scheme val="minor"/>
    </font>
    <font>
      <b/>
      <strike/>
      <sz val="12"/>
      <name val="Times New Roman"/>
      <family val="1"/>
    </font>
    <font>
      <b/>
      <sz val="11"/>
      <color theme="0"/>
      <name val="Times New Roman"/>
      <family val="1"/>
    </font>
    <font>
      <b/>
      <i/>
      <sz val="10"/>
      <name val="Times New Roman"/>
      <family val="1"/>
    </font>
  </fonts>
  <fills count="35">
    <fill>
      <patternFill patternType="none"/>
    </fill>
    <fill>
      <patternFill patternType="gray125"/>
    </fill>
    <fill>
      <patternFill patternType="solid">
        <fgColor rgb="FFFF0000"/>
        <bgColor indexed="64"/>
      </patternFill>
    </fill>
    <fill>
      <patternFill patternType="solid">
        <fgColor theme="5"/>
        <bgColor indexed="64"/>
      </patternFill>
    </fill>
    <fill>
      <patternFill patternType="solid">
        <fgColor theme="1" tint="0.499984740745262"/>
        <bgColor indexed="64"/>
      </patternFill>
    </fill>
    <fill>
      <patternFill patternType="solid">
        <fgColor theme="3"/>
        <bgColor indexed="64"/>
      </patternFill>
    </fill>
    <fill>
      <patternFill patternType="solid">
        <fgColor theme="4"/>
        <bgColor indexed="64"/>
      </patternFill>
    </fill>
    <fill>
      <patternFill patternType="solid">
        <fgColor theme="9" tint="0.79998168889431442"/>
        <bgColor indexed="64"/>
      </patternFill>
    </fill>
    <fill>
      <patternFill patternType="solid">
        <fgColor rgb="FF7030A0"/>
        <bgColor indexed="64"/>
      </patternFill>
    </fill>
    <fill>
      <patternFill patternType="solid">
        <fgColor theme="2" tint="-9.9978637043366805E-2"/>
        <bgColor indexed="64"/>
      </patternFill>
    </fill>
    <fill>
      <patternFill patternType="solid">
        <fgColor rgb="FFDAC2EC"/>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rgb="FF92D050"/>
        <bgColor indexed="64"/>
      </patternFill>
    </fill>
    <fill>
      <patternFill patternType="solid">
        <fgColor theme="7"/>
        <bgColor indexed="64"/>
      </patternFill>
    </fill>
    <fill>
      <patternFill patternType="solid">
        <fgColor theme="2"/>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4" tint="0.59999389629810485"/>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top style="medium">
        <color rgb="FFBFBFBF"/>
      </top>
      <bottom style="medium">
        <color rgb="FFBFBFBF"/>
      </bottom>
      <diagonal/>
    </border>
    <border>
      <left/>
      <right/>
      <top style="medium">
        <color rgb="FFBFBFBF"/>
      </top>
      <bottom style="medium">
        <color rgb="FFBFBFBF"/>
      </bottom>
      <diagonal/>
    </border>
    <border>
      <left/>
      <right/>
      <top style="thick">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ck">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s>
  <cellStyleXfs count="3">
    <xf numFmtId="0" fontId="0" fillId="0" borderId="0"/>
    <xf numFmtId="9" fontId="16" fillId="0" borderId="0" applyFont="0" applyFill="0" applyBorder="0" applyAlignment="0" applyProtection="0"/>
    <xf numFmtId="0" fontId="39" fillId="0" borderId="0" applyNumberFormat="0" applyFill="0" applyBorder="0" applyAlignment="0" applyProtection="0"/>
  </cellStyleXfs>
  <cellXfs count="608">
    <xf numFmtId="0" fontId="0" fillId="0" borderId="0" xfId="0"/>
    <xf numFmtId="0" fontId="1" fillId="0" borderId="1" xfId="0" applyFont="1" applyBorder="1"/>
    <xf numFmtId="0" fontId="8" fillId="0" borderId="1" xfId="0" applyFont="1" applyBorder="1"/>
    <xf numFmtId="0" fontId="0" fillId="0" borderId="1" xfId="0" applyBorder="1"/>
    <xf numFmtId="0" fontId="2" fillId="0" borderId="1" xfId="0" applyFont="1" applyBorder="1" applyAlignment="1">
      <alignment horizontal="left" vertical="center" wrapText="1"/>
    </xf>
    <xf numFmtId="1" fontId="15" fillId="0" borderId="1" xfId="0" applyNumberFormat="1" applyFont="1" applyBorder="1" applyAlignment="1">
      <alignment vertical="center"/>
    </xf>
    <xf numFmtId="0" fontId="0" fillId="0" borderId="4" xfId="0" applyBorder="1"/>
    <xf numFmtId="1" fontId="15" fillId="0" borderId="5" xfId="0" applyNumberFormat="1" applyFont="1" applyBorder="1" applyAlignment="1">
      <alignment vertical="center"/>
    </xf>
    <xf numFmtId="0" fontId="2" fillId="0" borderId="5" xfId="0" applyFont="1" applyBorder="1" applyAlignment="1">
      <alignment horizontal="left" vertical="center" wrapText="1"/>
    </xf>
    <xf numFmtId="0" fontId="0" fillId="0" borderId="5" xfId="0" applyBorder="1"/>
    <xf numFmtId="1" fontId="13" fillId="5" borderId="18" xfId="0" applyNumberFormat="1" applyFont="1" applyFill="1" applyBorder="1" applyAlignment="1">
      <alignment horizontal="center" vertical="center"/>
    </xf>
    <xf numFmtId="1" fontId="2" fillId="2" borderId="2" xfId="0" applyNumberFormat="1" applyFont="1" applyFill="1" applyBorder="1" applyAlignment="1">
      <alignment horizontal="center" vertical="center"/>
    </xf>
    <xf numFmtId="1" fontId="13" fillId="8" borderId="13" xfId="0" applyNumberFormat="1" applyFont="1" applyFill="1" applyBorder="1" applyAlignment="1">
      <alignment vertical="center" wrapText="1"/>
    </xf>
    <xf numFmtId="1" fontId="13" fillId="8" borderId="2" xfId="0" applyNumberFormat="1" applyFont="1" applyFill="1" applyBorder="1" applyAlignment="1">
      <alignment vertical="center" wrapText="1"/>
    </xf>
    <xf numFmtId="0" fontId="2" fillId="13" borderId="1" xfId="0" applyFont="1" applyFill="1" applyBorder="1" applyAlignment="1">
      <alignment horizontal="center" vertical="center" wrapText="1"/>
    </xf>
    <xf numFmtId="0" fontId="2" fillId="13" borderId="3" xfId="0" applyFont="1" applyFill="1" applyBorder="1" applyAlignment="1">
      <alignment horizontal="center" vertical="center" wrapText="1"/>
    </xf>
    <xf numFmtId="1" fontId="20" fillId="13" borderId="2" xfId="0" applyNumberFormat="1" applyFont="1" applyFill="1" applyBorder="1" applyAlignment="1">
      <alignment horizontal="right" vertical="center"/>
    </xf>
    <xf numFmtId="1" fontId="2" fillId="9" borderId="2" xfId="0" applyNumberFormat="1" applyFont="1" applyFill="1" applyBorder="1" applyAlignment="1">
      <alignment vertical="center" wrapText="1"/>
    </xf>
    <xf numFmtId="0" fontId="17" fillId="0" borderId="0" xfId="0" applyFont="1" applyAlignment="1">
      <alignment vertical="center"/>
    </xf>
    <xf numFmtId="0" fontId="17" fillId="13" borderId="1" xfId="0" applyFont="1" applyFill="1" applyBorder="1" applyAlignment="1">
      <alignment vertical="center"/>
    </xf>
    <xf numFmtId="0" fontId="17" fillId="0" borderId="0" xfId="0" applyFont="1" applyAlignment="1">
      <alignment horizontal="center" vertical="center"/>
    </xf>
    <xf numFmtId="0" fontId="20" fillId="13" borderId="1" xfId="0" applyFont="1" applyFill="1" applyBorder="1" applyAlignment="1">
      <alignment horizontal="left" vertical="center" wrapText="1" indent="1"/>
    </xf>
    <xf numFmtId="0" fontId="21" fillId="13" borderId="1" xfId="0" applyFont="1" applyFill="1" applyBorder="1" applyAlignment="1">
      <alignment horizontal="right" vertical="center" wrapText="1"/>
    </xf>
    <xf numFmtId="0" fontId="13" fillId="13" borderId="1"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3" xfId="0" applyFont="1" applyFill="1" applyBorder="1" applyAlignment="1">
      <alignment horizontal="center" vertical="center" wrapText="1"/>
    </xf>
    <xf numFmtId="1" fontId="20" fillId="13" borderId="30" xfId="0" applyNumberFormat="1" applyFont="1" applyFill="1" applyBorder="1" applyAlignment="1">
      <alignment horizontal="right" vertical="center"/>
    </xf>
    <xf numFmtId="1" fontId="21" fillId="13" borderId="1" xfId="0" applyNumberFormat="1" applyFont="1" applyFill="1" applyBorder="1" applyAlignment="1">
      <alignment horizontal="right" vertical="center" wrapText="1"/>
    </xf>
    <xf numFmtId="1" fontId="2" fillId="9" borderId="5" xfId="0" applyNumberFormat="1" applyFont="1" applyFill="1" applyBorder="1" applyAlignment="1">
      <alignment vertical="center" wrapText="1"/>
    </xf>
    <xf numFmtId="1" fontId="13" fillId="5" borderId="12" xfId="0" applyNumberFormat="1" applyFont="1" applyFill="1" applyBorder="1" applyAlignment="1">
      <alignment vertical="center"/>
    </xf>
    <xf numFmtId="0" fontId="0" fillId="0" borderId="0" xfId="0" applyAlignment="1">
      <alignment vertical="center" wrapText="1"/>
    </xf>
    <xf numFmtId="0" fontId="0" fillId="0" borderId="1" xfId="0" applyBorder="1" applyAlignment="1">
      <alignment horizontal="center"/>
    </xf>
    <xf numFmtId="0" fontId="0" fillId="0" borderId="5" xfId="0" applyBorder="1" applyAlignment="1">
      <alignment horizontal="center"/>
    </xf>
    <xf numFmtId="0" fontId="6" fillId="0" borderId="0" xfId="0" applyFont="1" applyAlignment="1">
      <alignment vertical="center"/>
    </xf>
    <xf numFmtId="0" fontId="7" fillId="4" borderId="1" xfId="0" applyFont="1" applyFill="1" applyBorder="1" applyAlignment="1">
      <alignment vertical="center"/>
    </xf>
    <xf numFmtId="0" fontId="20" fillId="13" borderId="1" xfId="0" applyFont="1" applyFill="1" applyBorder="1" applyAlignment="1">
      <alignment vertical="center"/>
    </xf>
    <xf numFmtId="0" fontId="7" fillId="4" borderId="6" xfId="0" applyFont="1" applyFill="1" applyBorder="1" applyAlignment="1">
      <alignment vertical="center"/>
    </xf>
    <xf numFmtId="0" fontId="7" fillId="4" borderId="3" xfId="0" applyFont="1" applyFill="1" applyBorder="1" applyAlignment="1">
      <alignment vertical="center"/>
    </xf>
    <xf numFmtId="0" fontId="7" fillId="12" borderId="3" xfId="0" applyFont="1" applyFill="1" applyBorder="1" applyAlignment="1">
      <alignment vertical="center"/>
    </xf>
    <xf numFmtId="0" fontId="20" fillId="13" borderId="6" xfId="0" applyFont="1" applyFill="1" applyBorder="1" applyAlignment="1">
      <alignment vertical="center"/>
    </xf>
    <xf numFmtId="0" fontId="20" fillId="13" borderId="3" xfId="0" applyFont="1" applyFill="1" applyBorder="1" applyAlignment="1">
      <alignment vertical="center"/>
    </xf>
    <xf numFmtId="0" fontId="7" fillId="12" borderId="1" xfId="0" applyFont="1" applyFill="1" applyBorder="1" applyAlignment="1">
      <alignment vertical="center"/>
    </xf>
    <xf numFmtId="0" fontId="7" fillId="12" borderId="28" xfId="0" applyFont="1" applyFill="1" applyBorder="1" applyAlignment="1">
      <alignment vertical="center"/>
    </xf>
    <xf numFmtId="0" fontId="0" fillId="4" borderId="1" xfId="0" applyFill="1" applyBorder="1"/>
    <xf numFmtId="0" fontId="0" fillId="4" borderId="6" xfId="0" applyFill="1" applyBorder="1"/>
    <xf numFmtId="0" fontId="0" fillId="4" borderId="3" xfId="0" applyFill="1" applyBorder="1"/>
    <xf numFmtId="0" fontId="2" fillId="9" borderId="28" xfId="0" applyFont="1" applyFill="1" applyBorder="1" applyAlignment="1">
      <alignment horizontal="center" vertical="center" wrapText="1"/>
    </xf>
    <xf numFmtId="1" fontId="20" fillId="9" borderId="10" xfId="0" applyNumberFormat="1" applyFont="1" applyFill="1" applyBorder="1" applyAlignment="1">
      <alignment horizontal="left" vertical="center"/>
    </xf>
    <xf numFmtId="9" fontId="6" fillId="0" borderId="1" xfId="1" applyFont="1" applyBorder="1" applyAlignment="1">
      <alignment horizontal="center" vertical="center"/>
    </xf>
    <xf numFmtId="9" fontId="17" fillId="0" borderId="1" xfId="0" applyNumberFormat="1" applyFont="1" applyBorder="1" applyAlignment="1">
      <alignment horizontal="center"/>
    </xf>
    <xf numFmtId="0" fontId="6" fillId="0" borderId="0" xfId="0" applyFont="1" applyAlignment="1">
      <alignment vertical="center" wrapText="1"/>
    </xf>
    <xf numFmtId="0" fontId="0" fillId="12" borderId="1" xfId="0" applyFill="1" applyBorder="1"/>
    <xf numFmtId="0" fontId="2" fillId="13" borderId="7" xfId="0" applyFont="1" applyFill="1" applyBorder="1" applyAlignment="1">
      <alignment vertical="center" wrapText="1"/>
    </xf>
    <xf numFmtId="0" fontId="12" fillId="11" borderId="7" xfId="0" applyFont="1" applyFill="1" applyBorder="1"/>
    <xf numFmtId="0" fontId="12" fillId="11" borderId="28" xfId="0" applyFont="1" applyFill="1" applyBorder="1"/>
    <xf numFmtId="0" fontId="2" fillId="9" borderId="7" xfId="0" applyFont="1" applyFill="1" applyBorder="1" applyAlignment="1">
      <alignment vertical="center" wrapText="1"/>
    </xf>
    <xf numFmtId="0" fontId="2" fillId="9" borderId="28" xfId="0" applyFont="1" applyFill="1" applyBorder="1" applyAlignment="1">
      <alignment vertical="center" wrapText="1"/>
    </xf>
    <xf numFmtId="0" fontId="2" fillId="16" borderId="10" xfId="0" applyFont="1" applyFill="1" applyBorder="1" applyAlignment="1">
      <alignment vertical="center" wrapText="1"/>
    </xf>
    <xf numFmtId="0" fontId="2" fillId="16" borderId="22" xfId="0" applyFont="1" applyFill="1" applyBorder="1" applyAlignment="1">
      <alignment vertical="center" wrapText="1"/>
    </xf>
    <xf numFmtId="0" fontId="2" fillId="16" borderId="0" xfId="0" applyFont="1" applyFill="1" applyAlignment="1">
      <alignment vertical="center" wrapText="1"/>
    </xf>
    <xf numFmtId="0" fontId="2" fillId="16" borderId="16" xfId="0" applyFont="1" applyFill="1" applyBorder="1" applyAlignment="1">
      <alignment vertical="center" wrapText="1"/>
    </xf>
    <xf numFmtId="0" fontId="2" fillId="16" borderId="26" xfId="0" applyFont="1" applyFill="1" applyBorder="1" applyAlignment="1">
      <alignment vertical="center" wrapText="1"/>
    </xf>
    <xf numFmtId="0" fontId="2" fillId="16" borderId="27" xfId="0" applyFont="1" applyFill="1" applyBorder="1" applyAlignment="1">
      <alignment vertical="center" wrapText="1"/>
    </xf>
    <xf numFmtId="0" fontId="2" fillId="0" borderId="31" xfId="0" applyFont="1" applyBorder="1" applyAlignment="1">
      <alignment vertical="center" wrapText="1"/>
    </xf>
    <xf numFmtId="0" fontId="2" fillId="0" borderId="32" xfId="0" applyFont="1" applyBorder="1" applyAlignment="1">
      <alignment vertical="center" wrapText="1"/>
    </xf>
    <xf numFmtId="0" fontId="7" fillId="12" borderId="7" xfId="0" applyFont="1" applyFill="1" applyBorder="1" applyAlignment="1">
      <alignment vertical="center"/>
    </xf>
    <xf numFmtId="0" fontId="0" fillId="4" borderId="7" xfId="0" applyFill="1" applyBorder="1"/>
    <xf numFmtId="0" fontId="0" fillId="4" borderId="28" xfId="0" applyFill="1" applyBorder="1"/>
    <xf numFmtId="0" fontId="30" fillId="0" borderId="0" xfId="0" applyFont="1" applyAlignment="1">
      <alignment vertical="center"/>
    </xf>
    <xf numFmtId="0" fontId="11" fillId="13" borderId="1" xfId="0" applyFont="1" applyFill="1" applyBorder="1" applyAlignment="1">
      <alignment horizontal="center" vertical="center" wrapText="1"/>
    </xf>
    <xf numFmtId="0" fontId="10" fillId="13" borderId="39" xfId="0" applyFont="1" applyFill="1" applyBorder="1" applyAlignment="1">
      <alignment vertical="center"/>
    </xf>
    <xf numFmtId="0" fontId="13" fillId="6" borderId="40" xfId="0" applyFont="1" applyFill="1" applyBorder="1" applyAlignment="1">
      <alignment horizontal="center" vertical="center"/>
    </xf>
    <xf numFmtId="0" fontId="6" fillId="0" borderId="41" xfId="0" applyFont="1" applyBorder="1" applyAlignment="1">
      <alignment vertical="center"/>
    </xf>
    <xf numFmtId="9" fontId="6" fillId="0" borderId="42" xfId="1" applyFont="1" applyBorder="1" applyAlignment="1">
      <alignment horizontal="center" vertical="center"/>
    </xf>
    <xf numFmtId="0" fontId="30" fillId="13" borderId="44" xfId="0" applyFont="1" applyFill="1" applyBorder="1" applyAlignment="1">
      <alignment vertical="center"/>
    </xf>
    <xf numFmtId="9" fontId="30" fillId="0" borderId="45" xfId="1" applyFont="1" applyBorder="1" applyAlignment="1">
      <alignment horizontal="center" vertical="center"/>
    </xf>
    <xf numFmtId="0" fontId="6" fillId="0" borderId="41" xfId="0" applyFont="1" applyBorder="1" applyAlignment="1">
      <alignment horizontal="left" vertical="center" indent="2"/>
    </xf>
    <xf numFmtId="0" fontId="31" fillId="13" borderId="44" xfId="0" applyFont="1" applyFill="1" applyBorder="1" applyAlignment="1">
      <alignment vertical="center"/>
    </xf>
    <xf numFmtId="9" fontId="31" fillId="0" borderId="44" xfId="0" applyNumberFormat="1" applyFont="1" applyBorder="1"/>
    <xf numFmtId="0" fontId="32" fillId="5" borderId="43" xfId="0" applyFont="1" applyFill="1" applyBorder="1" applyAlignment="1">
      <alignment horizontal="center" vertical="center"/>
    </xf>
    <xf numFmtId="1" fontId="2" fillId="2" borderId="4" xfId="0" applyNumberFormat="1" applyFont="1" applyFill="1" applyBorder="1" applyAlignment="1">
      <alignment horizontal="center" vertical="center"/>
    </xf>
    <xf numFmtId="1" fontId="20" fillId="13" borderId="7" xfId="0" applyNumberFormat="1" applyFont="1" applyFill="1" applyBorder="1" applyAlignment="1">
      <alignment horizontal="right" vertical="center"/>
    </xf>
    <xf numFmtId="1" fontId="2" fillId="2" borderId="7" xfId="0" applyNumberFormat="1" applyFont="1" applyFill="1" applyBorder="1" applyAlignment="1">
      <alignment horizontal="center" vertical="center"/>
    </xf>
    <xf numFmtId="1" fontId="26" fillId="2" borderId="4" xfId="0" applyNumberFormat="1" applyFont="1" applyFill="1" applyBorder="1" applyAlignment="1">
      <alignment horizontal="center" vertical="center"/>
    </xf>
    <xf numFmtId="1" fontId="20" fillId="5" borderId="46" xfId="0" applyNumberFormat="1" applyFont="1" applyFill="1" applyBorder="1" applyAlignment="1">
      <alignment horizontal="center" vertical="center"/>
    </xf>
    <xf numFmtId="1" fontId="20" fillId="5" borderId="33" xfId="0" applyNumberFormat="1" applyFont="1" applyFill="1" applyBorder="1" applyAlignment="1">
      <alignment horizontal="center" vertical="center"/>
    </xf>
    <xf numFmtId="1" fontId="2" fillId="17" borderId="1" xfId="0" applyNumberFormat="1" applyFont="1" applyFill="1" applyBorder="1" applyAlignment="1">
      <alignment horizontal="center" vertical="center"/>
    </xf>
    <xf numFmtId="1" fontId="26" fillId="17" borderId="1" xfId="0" applyNumberFormat="1" applyFont="1" applyFill="1" applyBorder="1" applyAlignment="1">
      <alignment horizontal="center" vertical="center"/>
    </xf>
    <xf numFmtId="9" fontId="17" fillId="0" borderId="42" xfId="0" applyNumberFormat="1" applyFont="1" applyBorder="1" applyAlignment="1">
      <alignment horizontal="center"/>
    </xf>
    <xf numFmtId="9" fontId="31" fillId="0" borderId="45" xfId="0" applyNumberFormat="1" applyFont="1" applyBorder="1"/>
    <xf numFmtId="1" fontId="13" fillId="5" borderId="47" xfId="0" applyNumberFormat="1" applyFont="1" applyFill="1" applyBorder="1" applyAlignment="1">
      <alignment vertical="center"/>
    </xf>
    <xf numFmtId="1" fontId="20" fillId="5" borderId="48" xfId="0" applyNumberFormat="1" applyFont="1" applyFill="1" applyBorder="1" applyAlignment="1">
      <alignment horizontal="center" vertical="center"/>
    </xf>
    <xf numFmtId="1" fontId="2" fillId="17" borderId="41" xfId="0" applyNumberFormat="1" applyFont="1" applyFill="1" applyBorder="1" applyAlignment="1">
      <alignment horizontal="center" vertical="center"/>
    </xf>
    <xf numFmtId="1" fontId="2" fillId="17" borderId="42" xfId="0" applyNumberFormat="1" applyFont="1" applyFill="1" applyBorder="1" applyAlignment="1">
      <alignment horizontal="center" vertical="center"/>
    </xf>
    <xf numFmtId="0" fontId="11" fillId="4" borderId="41" xfId="0" applyFont="1" applyFill="1" applyBorder="1" applyAlignment="1">
      <alignment horizontal="center" vertical="center" wrapText="1"/>
    </xf>
    <xf numFmtId="0" fontId="0" fillId="4" borderId="42" xfId="0" applyFill="1" applyBorder="1"/>
    <xf numFmtId="1" fontId="2" fillId="10" borderId="41" xfId="0" applyNumberFormat="1" applyFont="1" applyFill="1" applyBorder="1" applyAlignment="1">
      <alignment horizontal="center" vertical="center"/>
    </xf>
    <xf numFmtId="0" fontId="0" fillId="10" borderId="42" xfId="0" applyFill="1" applyBorder="1"/>
    <xf numFmtId="0" fontId="21" fillId="13" borderId="41" xfId="0" applyFont="1" applyFill="1" applyBorder="1" applyAlignment="1">
      <alignment horizontal="right" vertical="center" wrapText="1"/>
    </xf>
    <xf numFmtId="0" fontId="0" fillId="13" borderId="42" xfId="0" applyFill="1" applyBorder="1"/>
    <xf numFmtId="1" fontId="20" fillId="13" borderId="41" xfId="0" applyNumberFormat="1" applyFont="1" applyFill="1" applyBorder="1" applyAlignment="1">
      <alignment horizontal="right" vertical="center"/>
    </xf>
    <xf numFmtId="1" fontId="21" fillId="13" borderId="41" xfId="0" applyNumberFormat="1" applyFont="1" applyFill="1" applyBorder="1" applyAlignment="1">
      <alignment horizontal="right" vertical="center" wrapText="1"/>
    </xf>
    <xf numFmtId="0" fontId="0" fillId="11" borderId="42" xfId="0" applyFill="1" applyBorder="1"/>
    <xf numFmtId="0" fontId="0" fillId="7" borderId="42" xfId="0" applyFill="1" applyBorder="1"/>
    <xf numFmtId="1" fontId="20" fillId="13" borderId="50" xfId="0" applyNumberFormat="1" applyFont="1" applyFill="1" applyBorder="1" applyAlignment="1">
      <alignment horizontal="right" vertical="center"/>
    </xf>
    <xf numFmtId="1" fontId="20" fillId="9" borderId="51" xfId="0" applyNumberFormat="1" applyFont="1" applyFill="1" applyBorder="1" applyAlignment="1">
      <alignment horizontal="left" vertical="center"/>
    </xf>
    <xf numFmtId="0" fontId="11" fillId="13" borderId="41" xfId="0" applyFont="1" applyFill="1" applyBorder="1" applyAlignment="1">
      <alignment horizontal="center" vertical="center" wrapText="1"/>
    </xf>
    <xf numFmtId="0" fontId="0" fillId="8" borderId="42" xfId="0" applyFill="1" applyBorder="1"/>
    <xf numFmtId="0" fontId="0" fillId="9" borderId="42" xfId="0" applyFill="1" applyBorder="1"/>
    <xf numFmtId="0" fontId="0" fillId="9" borderId="45" xfId="0" applyFill="1" applyBorder="1"/>
    <xf numFmtId="0" fontId="18" fillId="0" borderId="41" xfId="0" applyFont="1" applyBorder="1" applyAlignment="1">
      <alignment vertical="center"/>
    </xf>
    <xf numFmtId="0" fontId="6" fillId="9" borderId="41" xfId="0" applyFont="1" applyFill="1" applyBorder="1" applyAlignment="1">
      <alignment vertical="center"/>
    </xf>
    <xf numFmtId="0" fontId="10" fillId="13" borderId="1" xfId="0" applyFont="1" applyFill="1" applyBorder="1" applyAlignment="1">
      <alignment vertical="center"/>
    </xf>
    <xf numFmtId="0" fontId="10" fillId="6" borderId="41" xfId="0" applyFont="1" applyFill="1" applyBorder="1" applyAlignment="1">
      <alignment horizontal="center" vertical="center"/>
    </xf>
    <xf numFmtId="0" fontId="13" fillId="6" borderId="42" xfId="0" applyFont="1" applyFill="1" applyBorder="1" applyAlignment="1">
      <alignment horizontal="center" vertical="center"/>
    </xf>
    <xf numFmtId="0" fontId="10" fillId="8" borderId="41" xfId="0" applyFont="1" applyFill="1" applyBorder="1" applyAlignment="1">
      <alignment horizontal="center" vertical="center"/>
    </xf>
    <xf numFmtId="9" fontId="19" fillId="0" borderId="42" xfId="1" applyFont="1" applyBorder="1" applyAlignment="1">
      <alignment horizontal="center" vertical="center"/>
    </xf>
    <xf numFmtId="0" fontId="17" fillId="0" borderId="0" xfId="0" applyFont="1"/>
    <xf numFmtId="0" fontId="31" fillId="0" borderId="0" xfId="0" applyFont="1"/>
    <xf numFmtId="1" fontId="2" fillId="2" borderId="1" xfId="0" applyNumberFormat="1" applyFont="1" applyFill="1" applyBorder="1" applyAlignment="1">
      <alignment horizontal="center" vertical="center"/>
    </xf>
    <xf numFmtId="1" fontId="5" fillId="3" borderId="1" xfId="0" applyNumberFormat="1" applyFont="1" applyFill="1" applyBorder="1" applyAlignment="1">
      <alignment horizontal="center" vertical="center"/>
    </xf>
    <xf numFmtId="1" fontId="6" fillId="15" borderId="42" xfId="0" applyNumberFormat="1" applyFont="1" applyFill="1" applyBorder="1" applyAlignment="1">
      <alignment horizontal="center" vertical="center"/>
    </xf>
    <xf numFmtId="0" fontId="0" fillId="4" borderId="1" xfId="0" applyFill="1" applyBorder="1" applyAlignment="1">
      <alignment horizontal="center"/>
    </xf>
    <xf numFmtId="0" fontId="0" fillId="10" borderId="1" xfId="0" applyFill="1" applyBorder="1" applyAlignment="1">
      <alignment horizontal="center"/>
    </xf>
    <xf numFmtId="0" fontId="0" fillId="13" borderId="1" xfId="0" applyFill="1" applyBorder="1" applyAlignment="1">
      <alignment horizontal="center"/>
    </xf>
    <xf numFmtId="0" fontId="0" fillId="11" borderId="1" xfId="0" applyFill="1" applyBorder="1" applyAlignment="1">
      <alignment horizontal="center"/>
    </xf>
    <xf numFmtId="0" fontId="0" fillId="7" borderId="1" xfId="0" applyFill="1" applyBorder="1" applyAlignment="1">
      <alignment horizontal="center"/>
    </xf>
    <xf numFmtId="0" fontId="0" fillId="8" borderId="1" xfId="0" applyFill="1" applyBorder="1" applyAlignment="1">
      <alignment horizontal="center"/>
    </xf>
    <xf numFmtId="0" fontId="0" fillId="9" borderId="1" xfId="0" applyFill="1" applyBorder="1" applyAlignment="1">
      <alignment horizontal="center"/>
    </xf>
    <xf numFmtId="0" fontId="0" fillId="9" borderId="44" xfId="0" applyFill="1" applyBorder="1" applyAlignment="1">
      <alignment horizontal="center"/>
    </xf>
    <xf numFmtId="0" fontId="11" fillId="17" borderId="41" xfId="0" applyFont="1" applyFill="1" applyBorder="1" applyAlignment="1">
      <alignment horizontal="center" vertical="center" wrapText="1"/>
    </xf>
    <xf numFmtId="0" fontId="33" fillId="17" borderId="1" xfId="0" applyFont="1" applyFill="1" applyBorder="1" applyAlignment="1">
      <alignment horizontal="center" vertical="center"/>
    </xf>
    <xf numFmtId="0" fontId="33" fillId="17" borderId="1" xfId="0" applyFont="1" applyFill="1" applyBorder="1" applyAlignment="1">
      <alignment horizontal="center" vertical="center" wrapText="1"/>
    </xf>
    <xf numFmtId="0" fontId="0" fillId="0" borderId="5" xfId="0" applyBorder="1" applyAlignment="1">
      <alignment wrapText="1"/>
    </xf>
    <xf numFmtId="0" fontId="0" fillId="0" borderId="1" xfId="0" applyBorder="1" applyAlignment="1">
      <alignment wrapText="1"/>
    </xf>
    <xf numFmtId="2" fontId="33" fillId="17" borderId="1" xfId="0" applyNumberFormat="1" applyFont="1" applyFill="1" applyBorder="1" applyAlignment="1">
      <alignment horizontal="center" vertical="center"/>
    </xf>
    <xf numFmtId="0" fontId="17" fillId="13" borderId="55" xfId="0" applyFont="1" applyFill="1" applyBorder="1"/>
    <xf numFmtId="0" fontId="17" fillId="13" borderId="56" xfId="0" applyFont="1" applyFill="1" applyBorder="1"/>
    <xf numFmtId="0" fontId="17" fillId="13" borderId="76" xfId="0" applyFont="1" applyFill="1" applyBorder="1"/>
    <xf numFmtId="0" fontId="6" fillId="22" borderId="41" xfId="0" applyFont="1" applyFill="1" applyBorder="1" applyAlignment="1">
      <alignment vertical="center"/>
    </xf>
    <xf numFmtId="9" fontId="6" fillId="22" borderId="1" xfId="1" applyFont="1" applyFill="1" applyBorder="1" applyAlignment="1">
      <alignment horizontal="center" vertical="center"/>
    </xf>
    <xf numFmtId="9" fontId="17" fillId="22" borderId="1" xfId="0" applyNumberFormat="1" applyFont="1" applyFill="1" applyBorder="1" applyAlignment="1">
      <alignment horizontal="center"/>
    </xf>
    <xf numFmtId="9" fontId="17" fillId="22" borderId="42" xfId="0" applyNumberFormat="1" applyFont="1" applyFill="1" applyBorder="1" applyAlignment="1">
      <alignment horizontal="center"/>
    </xf>
    <xf numFmtId="0" fontId="6" fillId="22" borderId="41" xfId="0" applyFont="1" applyFill="1" applyBorder="1" applyAlignment="1">
      <alignment horizontal="left" vertical="center" indent="2"/>
    </xf>
    <xf numFmtId="9" fontId="6" fillId="22" borderId="42" xfId="1" applyFont="1" applyFill="1" applyBorder="1" applyAlignment="1">
      <alignment horizontal="center" vertical="center"/>
    </xf>
    <xf numFmtId="0" fontId="34" fillId="16" borderId="65" xfId="0" applyFont="1" applyFill="1" applyBorder="1" applyAlignment="1">
      <alignment vertical="center" wrapText="1"/>
    </xf>
    <xf numFmtId="1" fontId="38" fillId="16" borderId="67" xfId="0" applyNumberFormat="1" applyFont="1" applyFill="1" applyBorder="1" applyAlignment="1">
      <alignment horizontal="center" vertical="center" wrapText="1"/>
    </xf>
    <xf numFmtId="1" fontId="0" fillId="16" borderId="72" xfId="0" applyNumberFormat="1" applyFill="1" applyBorder="1" applyAlignment="1">
      <alignment horizontal="center" vertical="center" wrapText="1"/>
    </xf>
    <xf numFmtId="1" fontId="0" fillId="18" borderId="72" xfId="0" applyNumberFormat="1" applyFill="1" applyBorder="1" applyAlignment="1">
      <alignment horizontal="center" vertical="center" wrapText="1"/>
    </xf>
    <xf numFmtId="1" fontId="0" fillId="16" borderId="42" xfId="0" applyNumberFormat="1" applyFill="1" applyBorder="1" applyAlignment="1">
      <alignment horizontal="center" vertical="center" wrapText="1"/>
    </xf>
    <xf numFmtId="1" fontId="0" fillId="19" borderId="42" xfId="0" applyNumberFormat="1" applyFill="1" applyBorder="1" applyAlignment="1">
      <alignment horizontal="center" vertical="center" wrapText="1"/>
    </xf>
    <xf numFmtId="1" fontId="0" fillId="20" borderId="42" xfId="0" applyNumberFormat="1" applyFill="1" applyBorder="1" applyAlignment="1">
      <alignment horizontal="center" vertical="center" wrapText="1"/>
    </xf>
    <xf numFmtId="1" fontId="0" fillId="21" borderId="42" xfId="0" applyNumberFormat="1" applyFill="1" applyBorder="1" applyAlignment="1">
      <alignment horizontal="center" vertical="center" wrapText="1"/>
    </xf>
    <xf numFmtId="1" fontId="0" fillId="7" borderId="45" xfId="0" applyNumberFormat="1" applyFill="1" applyBorder="1" applyAlignment="1">
      <alignment horizontal="center" vertical="center" wrapText="1"/>
    </xf>
    <xf numFmtId="0" fontId="2" fillId="13"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10" fillId="6" borderId="38" xfId="0" applyFont="1" applyFill="1" applyBorder="1" applyAlignment="1">
      <alignment horizontal="center" vertical="center"/>
    </xf>
    <xf numFmtId="0" fontId="14"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35"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7" fillId="4" borderId="7" xfId="0" applyFont="1" applyFill="1" applyBorder="1" applyAlignment="1">
      <alignment horizontal="center" vertical="center"/>
    </xf>
    <xf numFmtId="0" fontId="7" fillId="4" borderId="28" xfId="0" applyFont="1" applyFill="1" applyBorder="1" applyAlignment="1">
      <alignment horizontal="center" vertical="center"/>
    </xf>
    <xf numFmtId="9" fontId="24" fillId="0" borderId="11" xfId="0" applyNumberFormat="1" applyFont="1" applyBorder="1" applyAlignment="1">
      <alignment horizontal="center" vertical="center" wrapText="1"/>
    </xf>
    <xf numFmtId="9" fontId="24" fillId="0" borderId="1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7" fillId="24" borderId="3" xfId="0" applyFont="1" applyFill="1" applyBorder="1" applyAlignment="1">
      <alignment vertical="center"/>
    </xf>
    <xf numFmtId="9" fontId="40" fillId="0" borderId="42" xfId="1" applyFont="1" applyBorder="1" applyAlignment="1">
      <alignment horizontal="center" vertical="center"/>
    </xf>
    <xf numFmtId="0" fontId="12" fillId="26" borderId="7" xfId="0" applyFont="1" applyFill="1" applyBorder="1" applyAlignment="1">
      <alignment vertical="center" wrapText="1"/>
    </xf>
    <xf numFmtId="0" fontId="7" fillId="25" borderId="1" xfId="0" applyFont="1" applyFill="1" applyBorder="1" applyAlignment="1">
      <alignment horizontal="center" vertical="center" wrapText="1"/>
    </xf>
    <xf numFmtId="0" fontId="2" fillId="23" borderId="7" xfId="0" applyFont="1" applyFill="1" applyBorder="1" applyAlignment="1">
      <alignment vertical="center" wrapText="1"/>
    </xf>
    <xf numFmtId="0" fontId="2" fillId="23" borderId="4" xfId="0" applyFont="1" applyFill="1" applyBorder="1" applyAlignment="1">
      <alignment vertical="center" wrapText="1"/>
    </xf>
    <xf numFmtId="0" fontId="7" fillId="28" borderId="1" xfId="0" applyFont="1" applyFill="1" applyBorder="1" applyAlignment="1">
      <alignment horizontal="center" vertical="center" wrapText="1"/>
    </xf>
    <xf numFmtId="0" fontId="2" fillId="23" borderId="7" xfId="0" applyFont="1" applyFill="1" applyBorder="1" applyAlignment="1">
      <alignment horizontal="center" vertical="center" wrapText="1"/>
    </xf>
    <xf numFmtId="1" fontId="2" fillId="23" borderId="2" xfId="0" applyNumberFormat="1" applyFont="1" applyFill="1" applyBorder="1" applyAlignment="1">
      <alignment horizontal="center" vertical="center"/>
    </xf>
    <xf numFmtId="0" fontId="6" fillId="13" borderId="7" xfId="0" applyFont="1" applyFill="1" applyBorder="1" applyAlignment="1">
      <alignment vertical="center" wrapText="1"/>
    </xf>
    <xf numFmtId="1" fontId="2" fillId="12" borderId="1" xfId="0" applyNumberFormat="1" applyFont="1" applyFill="1" applyBorder="1" applyAlignment="1">
      <alignment horizontal="center" vertical="center"/>
    </xf>
    <xf numFmtId="1" fontId="26" fillId="12" borderId="1" xfId="0" applyNumberFormat="1" applyFont="1" applyFill="1" applyBorder="1" applyAlignment="1">
      <alignment horizontal="center" vertical="center"/>
    </xf>
    <xf numFmtId="0" fontId="5" fillId="12" borderId="1" xfId="0" applyFont="1" applyFill="1" applyBorder="1" applyAlignment="1">
      <alignment horizontal="center" vertical="center" wrapText="1"/>
    </xf>
    <xf numFmtId="1" fontId="2" fillId="28" borderId="1" xfId="0" applyNumberFormat="1" applyFont="1" applyFill="1" applyBorder="1" applyAlignment="1">
      <alignment horizontal="center" vertical="center"/>
    </xf>
    <xf numFmtId="1" fontId="2" fillId="23" borderId="1" xfId="0" applyNumberFormat="1" applyFont="1" applyFill="1" applyBorder="1" applyAlignment="1">
      <alignment horizontal="center" vertical="center"/>
    </xf>
    <xf numFmtId="0" fontId="11"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2" fillId="23" borderId="6" xfId="0" applyFont="1" applyFill="1" applyBorder="1" applyAlignment="1">
      <alignment horizontal="center" vertical="center" wrapText="1"/>
    </xf>
    <xf numFmtId="0" fontId="11" fillId="9" borderId="41" xfId="0" applyFont="1" applyFill="1" applyBorder="1" applyAlignment="1">
      <alignment horizontal="center" vertical="center" wrapText="1"/>
    </xf>
    <xf numFmtId="0" fontId="2" fillId="28" borderId="6" xfId="0" applyFont="1" applyFill="1" applyBorder="1" applyAlignment="1">
      <alignment horizontal="center" vertical="center" wrapText="1"/>
    </xf>
    <xf numFmtId="0" fontId="2" fillId="28" borderId="7" xfId="0" applyFont="1" applyFill="1" applyBorder="1" applyAlignment="1">
      <alignment horizontal="center" vertical="center" wrapText="1"/>
    </xf>
    <xf numFmtId="0" fontId="4" fillId="16" borderId="1" xfId="0" applyFont="1" applyFill="1" applyBorder="1" applyAlignment="1">
      <alignment horizontal="center" vertical="center"/>
    </xf>
    <xf numFmtId="0" fontId="4" fillId="16" borderId="6" xfId="0" applyFont="1" applyFill="1" applyBorder="1" applyAlignment="1">
      <alignment horizontal="center" vertical="center"/>
    </xf>
    <xf numFmtId="0" fontId="4" fillId="16" borderId="3" xfId="0" applyFont="1" applyFill="1" applyBorder="1" applyAlignment="1">
      <alignment horizontal="center" vertical="center"/>
    </xf>
    <xf numFmtId="0" fontId="12" fillId="4" borderId="7" xfId="0" applyFont="1" applyFill="1" applyBorder="1" applyAlignment="1">
      <alignment vertical="center"/>
    </xf>
    <xf numFmtId="0" fontId="12" fillId="4" borderId="28" xfId="0" applyFont="1" applyFill="1" applyBorder="1" applyAlignment="1">
      <alignment vertical="center"/>
    </xf>
    <xf numFmtId="0" fontId="2" fillId="23" borderId="28" xfId="0" applyFont="1" applyFill="1" applyBorder="1" applyAlignment="1">
      <alignment horizontal="center" vertical="center" wrapText="1"/>
    </xf>
    <xf numFmtId="0" fontId="12" fillId="29" borderId="7" xfId="0" applyFont="1" applyFill="1" applyBorder="1"/>
    <xf numFmtId="0" fontId="12" fillId="18" borderId="7" xfId="0" applyFont="1" applyFill="1" applyBorder="1"/>
    <xf numFmtId="0" fontId="12" fillId="18" borderId="28" xfId="0" applyFont="1" applyFill="1" applyBorder="1"/>
    <xf numFmtId="0" fontId="12" fillId="28" borderId="7" xfId="0" applyFont="1" applyFill="1" applyBorder="1"/>
    <xf numFmtId="0" fontId="12" fillId="28" borderId="28" xfId="0" applyFont="1" applyFill="1" applyBorder="1"/>
    <xf numFmtId="0" fontId="2" fillId="28" borderId="28" xfId="0" applyFont="1" applyFill="1" applyBorder="1" applyAlignment="1">
      <alignment horizontal="center" vertical="center" wrapText="1"/>
    </xf>
    <xf numFmtId="0" fontId="7" fillId="25" borderId="4" xfId="0" applyFont="1" applyFill="1" applyBorder="1" applyAlignment="1">
      <alignment horizontal="center" vertical="center" wrapText="1"/>
    </xf>
    <xf numFmtId="0" fontId="11" fillId="9" borderId="4" xfId="0" applyFont="1" applyFill="1" applyBorder="1" applyAlignment="1">
      <alignment horizontal="center" vertical="center" wrapText="1"/>
    </xf>
    <xf numFmtId="1" fontId="11" fillId="17" borderId="41" xfId="0" applyNumberFormat="1" applyFont="1" applyFill="1" applyBorder="1" applyAlignment="1">
      <alignment horizontal="center" vertical="center" wrapText="1"/>
    </xf>
    <xf numFmtId="1" fontId="2" fillId="2" borderId="8" xfId="0" applyNumberFormat="1" applyFont="1" applyFill="1" applyBorder="1" applyAlignment="1">
      <alignment horizontal="center" vertical="center"/>
    </xf>
    <xf numFmtId="0" fontId="11" fillId="23" borderId="1" xfId="0" applyFont="1" applyFill="1" applyBorder="1" applyAlignment="1">
      <alignment horizontal="center" vertical="center" wrapText="1"/>
    </xf>
    <xf numFmtId="0" fontId="11" fillId="30" borderId="1" xfId="0" applyFont="1" applyFill="1" applyBorder="1" applyAlignment="1">
      <alignment horizontal="center" vertical="center" wrapText="1"/>
    </xf>
    <xf numFmtId="0" fontId="11" fillId="31" borderId="41" xfId="0" applyFont="1" applyFill="1" applyBorder="1" applyAlignment="1">
      <alignment horizontal="center" vertical="center" wrapText="1"/>
    </xf>
    <xf numFmtId="0" fontId="33" fillId="4" borderId="1" xfId="0" applyFont="1" applyFill="1" applyBorder="1" applyAlignment="1">
      <alignment horizontal="center" vertical="center"/>
    </xf>
    <xf numFmtId="1" fontId="2" fillId="10" borderId="1" xfId="0" applyNumberFormat="1" applyFont="1" applyFill="1" applyBorder="1" applyAlignment="1">
      <alignment horizontal="center" vertical="center"/>
    </xf>
    <xf numFmtId="0" fontId="11" fillId="23" borderId="41" xfId="0" applyFont="1" applyFill="1" applyBorder="1" applyAlignment="1">
      <alignment horizontal="center" vertical="center" wrapText="1"/>
    </xf>
    <xf numFmtId="0" fontId="33" fillId="2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11" fillId="26" borderId="41" xfId="0" applyFont="1" applyFill="1" applyBorder="1" applyAlignment="1">
      <alignment horizontal="center" vertical="center" wrapText="1"/>
    </xf>
    <xf numFmtId="0" fontId="33" fillId="24" borderId="1" xfId="0" applyFont="1" applyFill="1" applyBorder="1" applyAlignment="1">
      <alignment horizontal="center" vertical="center"/>
    </xf>
    <xf numFmtId="0" fontId="47" fillId="13" borderId="1" xfId="0" applyFont="1" applyFill="1" applyBorder="1" applyAlignment="1">
      <alignment horizontal="center" vertical="center" wrapText="1"/>
    </xf>
    <xf numFmtId="1" fontId="2" fillId="10" borderId="2" xfId="0" applyNumberFormat="1" applyFont="1" applyFill="1" applyBorder="1" applyAlignment="1">
      <alignment horizontal="center" vertical="center"/>
    </xf>
    <xf numFmtId="0" fontId="33" fillId="9" borderId="1" xfId="0" applyFont="1" applyFill="1" applyBorder="1" applyAlignment="1">
      <alignment horizontal="center" vertical="center" wrapText="1"/>
    </xf>
    <xf numFmtId="9" fontId="6" fillId="32" borderId="1" xfId="1" applyFont="1" applyFill="1" applyBorder="1" applyAlignment="1">
      <alignment horizontal="center" vertical="center"/>
    </xf>
    <xf numFmtId="0" fontId="17" fillId="32" borderId="1" xfId="0" applyFont="1" applyFill="1" applyBorder="1"/>
    <xf numFmtId="0" fontId="29" fillId="8" borderId="43" xfId="0" applyFont="1" applyFill="1" applyBorder="1" applyAlignment="1">
      <alignment horizontal="center" vertical="center" wrapText="1"/>
    </xf>
    <xf numFmtId="1" fontId="20" fillId="11" borderId="10" xfId="0" applyNumberFormat="1" applyFont="1" applyFill="1" applyBorder="1" applyAlignment="1">
      <alignment horizontal="left" vertical="center"/>
    </xf>
    <xf numFmtId="9" fontId="6" fillId="0" borderId="42" xfId="1" applyFont="1" applyFill="1" applyBorder="1" applyAlignment="1">
      <alignment horizontal="center" vertical="center"/>
    </xf>
    <xf numFmtId="9" fontId="6" fillId="19" borderId="1" xfId="1" applyFont="1" applyFill="1" applyBorder="1" applyAlignment="1">
      <alignment horizontal="center" vertical="center"/>
    </xf>
    <xf numFmtId="9" fontId="6" fillId="19" borderId="42" xfId="0" applyNumberFormat="1" applyFont="1" applyFill="1" applyBorder="1" applyAlignment="1">
      <alignment horizontal="center" vertical="center"/>
    </xf>
    <xf numFmtId="1" fontId="2" fillId="8" borderId="53" xfId="0" applyNumberFormat="1" applyFont="1" applyFill="1" applyBorder="1" applyAlignment="1">
      <alignment vertical="center" wrapText="1"/>
    </xf>
    <xf numFmtId="0" fontId="21" fillId="13" borderId="1" xfId="0" applyFont="1" applyFill="1" applyBorder="1" applyAlignment="1">
      <alignment horizontal="center" vertical="center" wrapText="1"/>
    </xf>
    <xf numFmtId="1" fontId="13" fillId="13" borderId="41" xfId="0" applyNumberFormat="1" applyFont="1" applyFill="1" applyBorder="1" applyAlignment="1">
      <alignment horizontal="right" vertical="center"/>
    </xf>
    <xf numFmtId="1" fontId="13" fillId="13" borderId="52" xfId="0" applyNumberFormat="1" applyFont="1" applyFill="1" applyBorder="1" applyAlignment="1">
      <alignment horizontal="right" vertical="center" wrapText="1"/>
    </xf>
    <xf numFmtId="1" fontId="13" fillId="8" borderId="52" xfId="0" applyNumberFormat="1"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0" xfId="0" applyFont="1" applyFill="1" applyAlignment="1">
      <alignment horizontal="center" vertical="center" wrapText="1"/>
    </xf>
    <xf numFmtId="0" fontId="26" fillId="4" borderId="26"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35" xfId="0" applyFont="1" applyFill="1" applyBorder="1" applyAlignment="1">
      <alignment horizontal="center" vertical="center" wrapText="1"/>
    </xf>
    <xf numFmtId="0" fontId="14" fillId="8" borderId="36" xfId="0" applyFont="1" applyFill="1" applyBorder="1" applyAlignment="1">
      <alignment horizontal="center" vertical="center" wrapText="1"/>
    </xf>
    <xf numFmtId="0" fontId="2" fillId="13" borderId="6"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34" fillId="28" borderId="1" xfId="0" applyFont="1" applyFill="1" applyBorder="1" applyAlignment="1">
      <alignment horizontal="left" vertical="center" wrapText="1"/>
    </xf>
    <xf numFmtId="0" fontId="34" fillId="0" borderId="1" xfId="0" applyFont="1" applyBorder="1" applyAlignment="1">
      <alignment horizontal="left" vertical="center" wrapText="1"/>
    </xf>
    <xf numFmtId="9" fontId="25" fillId="0" borderId="21" xfId="0" applyNumberFormat="1" applyFont="1" applyBorder="1" applyAlignment="1">
      <alignment horizontal="center" vertical="center" wrapText="1"/>
    </xf>
    <xf numFmtId="9" fontId="25" fillId="0" borderId="10" xfId="0" applyNumberFormat="1" applyFont="1" applyBorder="1" applyAlignment="1">
      <alignment horizontal="center" vertical="center" wrapText="1"/>
    </xf>
    <xf numFmtId="9" fontId="25" fillId="0" borderId="17" xfId="0" applyNumberFormat="1" applyFont="1" applyBorder="1" applyAlignment="1">
      <alignment horizontal="center" vertical="center" wrapText="1"/>
    </xf>
    <xf numFmtId="9" fontId="25" fillId="0" borderId="0" xfId="0" applyNumberFormat="1" applyFont="1" applyAlignment="1">
      <alignment horizontal="center" vertical="center" wrapText="1"/>
    </xf>
    <xf numFmtId="9" fontId="25" fillId="0" borderId="23" xfId="0" applyNumberFormat="1" applyFont="1" applyBorder="1" applyAlignment="1">
      <alignment horizontal="center" vertical="center" wrapText="1"/>
    </xf>
    <xf numFmtId="9" fontId="25" fillId="0" borderId="26" xfId="0" applyNumberFormat="1" applyFont="1" applyBorder="1" applyAlignment="1">
      <alignment horizontal="center" vertical="center" wrapText="1"/>
    </xf>
    <xf numFmtId="0" fontId="2" fillId="23" borderId="6" xfId="0" applyFont="1" applyFill="1" applyBorder="1" applyAlignment="1">
      <alignment horizontal="center" vertical="center" wrapText="1"/>
    </xf>
    <xf numFmtId="0" fontId="2" fillId="23" borderId="7" xfId="0" applyFont="1" applyFill="1" applyBorder="1" applyAlignment="1">
      <alignment horizontal="center" vertical="center" wrapText="1"/>
    </xf>
    <xf numFmtId="0" fontId="5" fillId="23" borderId="6" xfId="0" applyFont="1" applyFill="1" applyBorder="1" applyAlignment="1">
      <alignment horizontal="center" vertical="center" wrapText="1"/>
    </xf>
    <xf numFmtId="0" fontId="5" fillId="23" borderId="7" xfId="0" applyFont="1" applyFill="1" applyBorder="1" applyAlignment="1">
      <alignment horizontal="center" vertical="center" wrapText="1"/>
    </xf>
    <xf numFmtId="0" fontId="34" fillId="0" borderId="1" xfId="0" applyFont="1" applyBorder="1" applyAlignment="1">
      <alignment horizontal="left" vertical="center" wrapText="1" indent="2"/>
    </xf>
    <xf numFmtId="0" fontId="2" fillId="0" borderId="1" xfId="0" applyFont="1" applyBorder="1" applyAlignment="1">
      <alignment horizontal="left" vertical="center" wrapText="1"/>
    </xf>
    <xf numFmtId="0" fontId="2" fillId="28" borderId="1" xfId="0" applyFont="1" applyFill="1" applyBorder="1" applyAlignment="1">
      <alignment horizontal="left" vertical="center" wrapText="1"/>
    </xf>
    <xf numFmtId="0" fontId="43" fillId="0" borderId="1" xfId="0" applyFont="1" applyBorder="1" applyAlignment="1">
      <alignment horizontal="left" vertical="center" wrapText="1"/>
    </xf>
    <xf numFmtId="0" fontId="34" fillId="0" borderId="6" xfId="0" applyFont="1" applyBorder="1" applyAlignment="1">
      <alignment horizontal="left" vertical="center" wrapText="1" indent="2"/>
    </xf>
    <xf numFmtId="0" fontId="34" fillId="0" borderId="7" xfId="0" applyFont="1" applyBorder="1" applyAlignment="1">
      <alignment horizontal="left" vertical="center" wrapText="1" indent="2"/>
    </xf>
    <xf numFmtId="0" fontId="34" fillId="0" borderId="4" xfId="0" applyFont="1" applyBorder="1" applyAlignment="1">
      <alignment horizontal="left" vertical="center" wrapText="1" indent="2"/>
    </xf>
    <xf numFmtId="0" fontId="45"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4" xfId="0" applyFont="1" applyBorder="1" applyAlignment="1">
      <alignment horizontal="left" vertical="center" wrapText="1"/>
    </xf>
    <xf numFmtId="0" fontId="10" fillId="27" borderId="19" xfId="0" applyFont="1" applyFill="1" applyBorder="1" applyAlignment="1">
      <alignment horizontal="center" vertical="center"/>
    </xf>
    <xf numFmtId="0" fontId="10" fillId="27" borderId="1" xfId="0" applyFont="1" applyFill="1" applyBorder="1" applyAlignment="1">
      <alignment horizontal="center" vertical="center"/>
    </xf>
    <xf numFmtId="0" fontId="12" fillId="26" borderId="8" xfId="0" applyFont="1" applyFill="1" applyBorder="1" applyAlignment="1">
      <alignment horizontal="center" vertical="center" wrapText="1"/>
    </xf>
    <xf numFmtId="0" fontId="12" fillId="26" borderId="7"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46" fillId="27" borderId="77" xfId="0" applyFont="1" applyFill="1" applyBorder="1" applyAlignment="1">
      <alignment horizontal="center" vertical="center" wrapText="1"/>
    </xf>
    <xf numFmtId="0" fontId="46" fillId="27" borderId="34" xfId="0" applyFont="1" applyFill="1" applyBorder="1" applyAlignment="1">
      <alignment horizontal="center" vertical="center" wrapText="1"/>
    </xf>
    <xf numFmtId="0" fontId="12" fillId="11" borderId="41" xfId="0" applyFont="1" applyFill="1" applyBorder="1" applyAlignment="1">
      <alignment horizontal="center" vertical="center"/>
    </xf>
    <xf numFmtId="0" fontId="12" fillId="11" borderId="1" xfId="0" applyFont="1" applyFill="1" applyBorder="1" applyAlignment="1">
      <alignment horizontal="center" vertical="center"/>
    </xf>
    <xf numFmtId="0" fontId="12" fillId="11" borderId="42" xfId="0" applyFont="1" applyFill="1" applyBorder="1" applyAlignment="1">
      <alignment horizontal="center" vertical="center"/>
    </xf>
    <xf numFmtId="1" fontId="2" fillId="2" borderId="59" xfId="0" applyNumberFormat="1" applyFont="1" applyFill="1" applyBorder="1" applyAlignment="1">
      <alignment horizontal="center" vertical="center"/>
    </xf>
    <xf numFmtId="1" fontId="2" fillId="2" borderId="60" xfId="0" applyNumberFormat="1" applyFont="1" applyFill="1" applyBorder="1" applyAlignment="1">
      <alignment horizontal="center" vertical="center"/>
    </xf>
    <xf numFmtId="1" fontId="2" fillId="2" borderId="61" xfId="0" applyNumberFormat="1" applyFont="1" applyFill="1" applyBorder="1" applyAlignment="1">
      <alignment horizontal="center" vertical="center"/>
    </xf>
    <xf numFmtId="0" fontId="41" fillId="0" borderId="6" xfId="0" applyFont="1" applyBorder="1" applyAlignment="1">
      <alignment horizontal="left" vertical="top" wrapText="1"/>
    </xf>
    <xf numFmtId="0" fontId="41" fillId="0" borderId="7" xfId="0" applyFont="1" applyBorder="1" applyAlignment="1">
      <alignment horizontal="left" vertical="top" wrapText="1"/>
    </xf>
    <xf numFmtId="0" fontId="41" fillId="0" borderId="4" xfId="0" applyFont="1" applyBorder="1" applyAlignment="1">
      <alignment horizontal="left" vertical="top" wrapText="1"/>
    </xf>
    <xf numFmtId="0" fontId="27" fillId="16" borderId="9" xfId="0" applyFont="1" applyFill="1" applyBorder="1" applyAlignment="1">
      <alignment horizontal="center" vertical="center" wrapText="1"/>
    </xf>
    <xf numFmtId="0" fontId="27" fillId="16" borderId="10" xfId="0" applyFont="1" applyFill="1" applyBorder="1" applyAlignment="1">
      <alignment horizontal="center" vertical="center" wrapText="1"/>
    </xf>
    <xf numFmtId="0" fontId="27" fillId="16" borderId="14" xfId="0" applyFont="1" applyFill="1" applyBorder="1" applyAlignment="1">
      <alignment horizontal="center" vertical="center" wrapText="1"/>
    </xf>
    <xf numFmtId="0" fontId="27" fillId="16" borderId="0" xfId="0" applyFont="1" applyFill="1" applyAlignment="1">
      <alignment horizontal="center" vertical="center" wrapText="1"/>
    </xf>
    <xf numFmtId="0" fontId="27" fillId="16" borderId="25" xfId="0" applyFont="1" applyFill="1" applyBorder="1" applyAlignment="1">
      <alignment horizontal="center" vertical="center" wrapText="1"/>
    </xf>
    <xf numFmtId="0" fontId="27" fillId="16" borderId="26"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28" borderId="6" xfId="0" applyFont="1" applyFill="1" applyBorder="1" applyAlignment="1">
      <alignment horizontal="center" vertical="center" wrapText="1"/>
    </xf>
    <xf numFmtId="0" fontId="2" fillId="28" borderId="7" xfId="0" applyFont="1" applyFill="1" applyBorder="1" applyAlignment="1">
      <alignment horizontal="center" vertical="center" wrapText="1"/>
    </xf>
    <xf numFmtId="0" fontId="2" fillId="28" borderId="4" xfId="0" applyFont="1" applyFill="1" applyBorder="1" applyAlignment="1">
      <alignment horizontal="center" vertical="center" wrapText="1"/>
    </xf>
    <xf numFmtId="0" fontId="18" fillId="33" borderId="7" xfId="0" applyFont="1" applyFill="1" applyBorder="1" applyAlignment="1">
      <alignment horizontal="center" vertical="center" wrapText="1"/>
    </xf>
    <xf numFmtId="0" fontId="12" fillId="28" borderId="8" xfId="0" applyFont="1" applyFill="1" applyBorder="1" applyAlignment="1">
      <alignment horizontal="center"/>
    </xf>
    <xf numFmtId="0" fontId="12" fillId="28" borderId="7" xfId="0" applyFont="1" applyFill="1" applyBorder="1" applyAlignment="1">
      <alignment horizontal="center"/>
    </xf>
    <xf numFmtId="0" fontId="5" fillId="23" borderId="4" xfId="0" applyFont="1" applyFill="1" applyBorder="1" applyAlignment="1">
      <alignment horizontal="center" vertical="center" wrapText="1"/>
    </xf>
    <xf numFmtId="0" fontId="12" fillId="18" borderId="8" xfId="0" applyFont="1" applyFill="1" applyBorder="1" applyAlignment="1">
      <alignment horizontal="center"/>
    </xf>
    <xf numFmtId="0" fontId="12" fillId="18" borderId="7" xfId="0" applyFont="1" applyFill="1" applyBorder="1" applyAlignment="1">
      <alignment horizontal="center"/>
    </xf>
    <xf numFmtId="0" fontId="2" fillId="23" borderId="28" xfId="0" applyFont="1" applyFill="1" applyBorder="1" applyAlignment="1">
      <alignment horizontal="center" vertical="center" wrapText="1"/>
    </xf>
    <xf numFmtId="0" fontId="5" fillId="0" borderId="1" xfId="0" applyFont="1" applyBorder="1" applyAlignment="1">
      <alignment horizontal="left" vertical="center" wrapText="1"/>
    </xf>
    <xf numFmtId="0" fontId="34" fillId="9" borderId="1" xfId="0" applyFont="1" applyFill="1" applyBorder="1" applyAlignment="1">
      <alignment horizontal="left" vertical="center" wrapText="1"/>
    </xf>
    <xf numFmtId="0" fontId="34" fillId="9" borderId="6" xfId="0" applyFont="1" applyFill="1" applyBorder="1" applyAlignment="1">
      <alignment horizontal="left" vertical="top" wrapText="1"/>
    </xf>
    <xf numFmtId="0" fontId="34" fillId="9" borderId="7" xfId="0" applyFont="1" applyFill="1" applyBorder="1" applyAlignment="1">
      <alignment horizontal="left" vertical="top" wrapText="1"/>
    </xf>
    <xf numFmtId="0" fontId="34" fillId="9" borderId="4" xfId="0" applyFont="1" applyFill="1" applyBorder="1" applyAlignment="1">
      <alignment horizontal="left" vertical="top" wrapText="1"/>
    </xf>
    <xf numFmtId="0" fontId="34" fillId="9" borderId="6" xfId="0" applyFont="1" applyFill="1" applyBorder="1" applyAlignment="1">
      <alignment horizontal="left" vertical="center" wrapText="1" indent="3"/>
    </xf>
    <xf numFmtId="0" fontId="34" fillId="9" borderId="7" xfId="0" applyFont="1" applyFill="1" applyBorder="1" applyAlignment="1">
      <alignment horizontal="left" vertical="center" wrapText="1" indent="3"/>
    </xf>
    <xf numFmtId="0" fontId="34" fillId="9" borderId="4" xfId="0" applyFont="1" applyFill="1" applyBorder="1" applyAlignment="1">
      <alignment horizontal="left" vertical="center" wrapText="1" indent="3"/>
    </xf>
    <xf numFmtId="0" fontId="5" fillId="25" borderId="1" xfId="0" applyFont="1" applyFill="1" applyBorder="1" applyAlignment="1">
      <alignment horizontal="left" vertical="center" wrapText="1" indent="7"/>
    </xf>
    <xf numFmtId="0" fontId="5" fillId="25" borderId="1" xfId="0" applyFont="1" applyFill="1" applyBorder="1" applyAlignment="1">
      <alignment horizontal="left" vertical="center" wrapText="1" indent="1"/>
    </xf>
    <xf numFmtId="0" fontId="5" fillId="25" borderId="1" xfId="0" applyFont="1" applyFill="1" applyBorder="1" applyAlignment="1">
      <alignment horizontal="left" vertical="center" wrapText="1" indent="4"/>
    </xf>
    <xf numFmtId="0" fontId="5" fillId="25" borderId="1" xfId="0" applyFont="1" applyFill="1" applyBorder="1" applyAlignment="1">
      <alignment horizontal="left" vertical="center" wrapText="1" indent="16"/>
    </xf>
    <xf numFmtId="0" fontId="5" fillId="25" borderId="1" xfId="0" applyFont="1" applyFill="1" applyBorder="1" applyAlignment="1">
      <alignment horizontal="left" vertical="center" wrapText="1" indent="13"/>
    </xf>
    <xf numFmtId="0" fontId="41" fillId="25" borderId="1" xfId="0" applyFont="1" applyFill="1" applyBorder="1" applyAlignment="1">
      <alignment horizontal="left" vertical="center" wrapText="1" indent="7"/>
    </xf>
    <xf numFmtId="0" fontId="5" fillId="25" borderId="1" xfId="0" applyFont="1" applyFill="1" applyBorder="1" applyAlignment="1">
      <alignment horizontal="left" vertical="center" wrapText="1" indent="10"/>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1" fillId="0" borderId="4" xfId="0" applyFont="1" applyBorder="1" applyAlignment="1">
      <alignment horizontal="left" vertical="center"/>
    </xf>
    <xf numFmtId="0" fontId="41" fillId="0" borderId="6" xfId="0" applyFont="1" applyBorder="1" applyAlignment="1">
      <alignment horizontal="left" vertical="center" wrapText="1"/>
    </xf>
    <xf numFmtId="0" fontId="41" fillId="0" borderId="7" xfId="0" applyFont="1" applyBorder="1" applyAlignment="1">
      <alignment horizontal="left" vertical="center" wrapText="1"/>
    </xf>
    <xf numFmtId="0" fontId="41" fillId="0" borderId="4" xfId="0" applyFont="1" applyBorder="1" applyAlignment="1">
      <alignment horizontal="left" vertical="center" wrapText="1"/>
    </xf>
    <xf numFmtId="0" fontId="42" fillId="9" borderId="6" xfId="0" applyFont="1" applyFill="1" applyBorder="1" applyAlignment="1">
      <alignment horizontal="left" vertical="center" wrapText="1"/>
    </xf>
    <xf numFmtId="0" fontId="42" fillId="9" borderId="7" xfId="0" applyFont="1" applyFill="1" applyBorder="1" applyAlignment="1">
      <alignment horizontal="left" vertical="center" wrapText="1"/>
    </xf>
    <xf numFmtId="0" fontId="42" fillId="9" borderId="4" xfId="0" applyFont="1" applyFill="1" applyBorder="1" applyAlignment="1">
      <alignment horizontal="left" vertical="center" wrapText="1"/>
    </xf>
    <xf numFmtId="0" fontId="34" fillId="9" borderId="6" xfId="0" applyFont="1" applyFill="1" applyBorder="1" applyAlignment="1">
      <alignment horizontal="left" vertical="center" wrapText="1"/>
    </xf>
    <xf numFmtId="0" fontId="34" fillId="9" borderId="7" xfId="0" applyFont="1" applyFill="1" applyBorder="1" applyAlignment="1">
      <alignment horizontal="left" vertical="center" wrapText="1"/>
    </xf>
    <xf numFmtId="0" fontId="34" fillId="9" borderId="4" xfId="0" applyFont="1" applyFill="1" applyBorder="1" applyAlignment="1">
      <alignment horizontal="left" vertical="center" wrapText="1"/>
    </xf>
    <xf numFmtId="0" fontId="2" fillId="9" borderId="1" xfId="0" applyFont="1" applyFill="1" applyBorder="1" applyAlignment="1">
      <alignment horizontal="left" vertical="center" wrapText="1"/>
    </xf>
    <xf numFmtId="0" fontId="42"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18" fillId="25" borderId="1" xfId="0" applyFont="1" applyFill="1" applyBorder="1" applyAlignment="1">
      <alignment horizontal="left" vertical="center" wrapText="1"/>
    </xf>
    <xf numFmtId="0" fontId="2" fillId="9" borderId="6" xfId="0" applyFont="1" applyFill="1" applyBorder="1" applyAlignment="1">
      <alignment horizontal="left" vertical="center" wrapText="1"/>
    </xf>
    <xf numFmtId="0" fontId="2" fillId="9" borderId="7" xfId="0" applyFont="1" applyFill="1" applyBorder="1" applyAlignment="1">
      <alignment horizontal="left" vertical="center" wrapText="1"/>
    </xf>
    <xf numFmtId="0" fontId="2" fillId="9" borderId="4" xfId="0" applyFont="1" applyFill="1" applyBorder="1" applyAlignment="1">
      <alignment horizontal="left" vertical="center" wrapText="1"/>
    </xf>
    <xf numFmtId="0" fontId="41" fillId="0" borderId="1" xfId="0" applyFont="1" applyBorder="1" applyAlignment="1">
      <alignment horizontal="left" vertical="center" wrapText="1"/>
    </xf>
    <xf numFmtId="0" fontId="41" fillId="0" borderId="1" xfId="0" applyFont="1" applyBorder="1" applyAlignment="1">
      <alignment horizontal="left" vertical="top" wrapText="1"/>
    </xf>
    <xf numFmtId="0" fontId="5" fillId="25" borderId="1" xfId="0" applyFont="1" applyFill="1" applyBorder="1" applyAlignment="1">
      <alignment horizontal="left" vertical="center" wrapText="1"/>
    </xf>
    <xf numFmtId="0" fontId="12" fillId="29" borderId="8" xfId="0" applyFont="1" applyFill="1" applyBorder="1" applyAlignment="1">
      <alignment horizontal="center"/>
    </xf>
    <xf numFmtId="0" fontId="12" fillId="29" borderId="7" xfId="0" applyFont="1" applyFill="1" applyBorder="1" applyAlignment="1">
      <alignment horizontal="center"/>
    </xf>
    <xf numFmtId="0" fontId="41" fillId="25" borderId="1" xfId="0" applyFont="1" applyFill="1" applyBorder="1" applyAlignment="1">
      <alignment horizontal="left" vertical="center" wrapText="1" indent="10"/>
    </xf>
    <xf numFmtId="0" fontId="5" fillId="25" borderId="6" xfId="0" applyFont="1" applyFill="1" applyBorder="1" applyAlignment="1">
      <alignment horizontal="left" vertical="center" wrapText="1" indent="10"/>
    </xf>
    <xf numFmtId="0" fontId="5" fillId="25" borderId="7" xfId="0" applyFont="1" applyFill="1" applyBorder="1" applyAlignment="1">
      <alignment horizontal="left" vertical="center" wrapText="1" indent="10"/>
    </xf>
    <xf numFmtId="0" fontId="5" fillId="25" borderId="4" xfId="0" applyFont="1" applyFill="1" applyBorder="1" applyAlignment="1">
      <alignment horizontal="left" vertical="center" wrapText="1" indent="10"/>
    </xf>
    <xf numFmtId="0" fontId="18" fillId="11" borderId="7" xfId="0" applyFont="1" applyFill="1" applyBorder="1" applyAlignment="1">
      <alignment horizontal="center" vertical="center" wrapText="1"/>
    </xf>
    <xf numFmtId="0" fontId="9" fillId="27" borderId="19" xfId="0" applyFont="1" applyFill="1" applyBorder="1" applyAlignment="1">
      <alignment horizontal="center" vertical="center"/>
    </xf>
    <xf numFmtId="0" fontId="9" fillId="27" borderId="29" xfId="0" applyFont="1" applyFill="1" applyBorder="1" applyAlignment="1">
      <alignment horizontal="center" vertical="center"/>
    </xf>
    <xf numFmtId="0" fontId="9" fillId="27" borderId="20" xfId="0" applyFont="1" applyFill="1" applyBorder="1" applyAlignment="1">
      <alignment horizontal="center" vertical="center"/>
    </xf>
    <xf numFmtId="0" fontId="18" fillId="0" borderId="1" xfId="0" applyFont="1" applyBorder="1" applyAlignment="1">
      <alignment horizontal="left" vertical="center" wrapText="1"/>
    </xf>
    <xf numFmtId="0" fontId="5" fillId="25" borderId="6" xfId="0" applyFont="1" applyFill="1" applyBorder="1" applyAlignment="1">
      <alignment horizontal="left" vertical="center" wrapText="1" indent="4"/>
    </xf>
    <xf numFmtId="0" fontId="5" fillId="25" borderId="7" xfId="0" applyFont="1" applyFill="1" applyBorder="1" applyAlignment="1">
      <alignment horizontal="left" vertical="center" wrapText="1" indent="4"/>
    </xf>
    <xf numFmtId="0" fontId="5" fillId="25" borderId="4" xfId="0" applyFont="1" applyFill="1" applyBorder="1" applyAlignment="1">
      <alignment horizontal="left" vertical="center" wrapText="1" indent="4"/>
    </xf>
    <xf numFmtId="0" fontId="5" fillId="25" borderId="6" xfId="0" applyFont="1" applyFill="1" applyBorder="1" applyAlignment="1">
      <alignment horizontal="left" vertical="center" wrapText="1" indent="7"/>
    </xf>
    <xf numFmtId="0" fontId="5" fillId="25" borderId="7" xfId="0" applyFont="1" applyFill="1" applyBorder="1" applyAlignment="1">
      <alignment horizontal="left" vertical="center" wrapText="1" indent="7"/>
    </xf>
    <xf numFmtId="0" fontId="5" fillId="25" borderId="4" xfId="0" applyFont="1" applyFill="1" applyBorder="1" applyAlignment="1">
      <alignment horizontal="left" vertical="center" wrapText="1" indent="7"/>
    </xf>
    <xf numFmtId="0" fontId="34" fillId="9" borderId="1" xfId="0" applyFont="1" applyFill="1" applyBorder="1" applyAlignment="1">
      <alignment horizontal="left" vertical="center" wrapText="1" indent="3"/>
    </xf>
    <xf numFmtId="0" fontId="34" fillId="9" borderId="1" xfId="0" applyFont="1" applyFill="1" applyBorder="1" applyAlignment="1">
      <alignment horizontal="left" vertical="top" wrapText="1"/>
    </xf>
    <xf numFmtId="0" fontId="12" fillId="11" borderId="8" xfId="0" applyFont="1" applyFill="1" applyBorder="1" applyAlignment="1">
      <alignment horizontal="center"/>
    </xf>
    <xf numFmtId="0" fontId="12" fillId="11" borderId="7" xfId="0" applyFont="1" applyFill="1" applyBorder="1" applyAlignment="1">
      <alignment horizontal="center"/>
    </xf>
    <xf numFmtId="0" fontId="12" fillId="4" borderId="8" xfId="0" applyFont="1" applyFill="1" applyBorder="1" applyAlignment="1">
      <alignment horizontal="center" vertical="center"/>
    </xf>
    <xf numFmtId="0" fontId="12" fillId="4" borderId="7" xfId="0" applyFont="1" applyFill="1" applyBorder="1" applyAlignment="1">
      <alignment horizontal="center" vertical="center"/>
    </xf>
    <xf numFmtId="0" fontId="18" fillId="23" borderId="6" xfId="0" applyFont="1" applyFill="1" applyBorder="1" applyAlignment="1">
      <alignment horizontal="center" vertical="center" wrapText="1"/>
    </xf>
    <xf numFmtId="0" fontId="18" fillId="23" borderId="7" xfId="0" applyFont="1" applyFill="1" applyBorder="1" applyAlignment="1">
      <alignment horizontal="center" vertical="center" wrapText="1"/>
    </xf>
    <xf numFmtId="0" fontId="18" fillId="23" borderId="4" xfId="0" applyFont="1" applyFill="1" applyBorder="1" applyAlignment="1">
      <alignment horizontal="center" vertical="center" wrapText="1"/>
    </xf>
    <xf numFmtId="0" fontId="42" fillId="9" borderId="1" xfId="0" applyFont="1" applyFill="1" applyBorder="1" applyAlignment="1">
      <alignment horizontal="left" vertical="center" wrapText="1"/>
    </xf>
    <xf numFmtId="0" fontId="42" fillId="0" borderId="7" xfId="0" applyFont="1" applyBorder="1" applyAlignment="1">
      <alignment horizontal="left" vertical="center" wrapText="1"/>
    </xf>
    <xf numFmtId="0" fontId="42" fillId="0" borderId="4" xfId="0" applyFont="1" applyBorder="1" applyAlignment="1">
      <alignment horizontal="left" vertical="center" wrapText="1"/>
    </xf>
    <xf numFmtId="0" fontId="2" fillId="9" borderId="6" xfId="0" applyFont="1" applyFill="1" applyBorder="1" applyAlignment="1">
      <alignment horizontal="left" vertical="center" wrapText="1" indent="3"/>
    </xf>
    <xf numFmtId="0" fontId="2" fillId="9" borderId="7" xfId="0" applyFont="1" applyFill="1" applyBorder="1" applyAlignment="1">
      <alignment horizontal="left" vertical="center" wrapText="1" indent="3"/>
    </xf>
    <xf numFmtId="0" fontId="2" fillId="9" borderId="4" xfId="0" applyFont="1" applyFill="1" applyBorder="1" applyAlignment="1">
      <alignment horizontal="left" vertical="center" wrapText="1" indent="3"/>
    </xf>
    <xf numFmtId="0" fontId="2" fillId="9" borderId="6" xfId="0" applyFont="1" applyFill="1" applyBorder="1" applyAlignment="1">
      <alignment horizontal="left" vertical="top" wrapText="1" indent="3"/>
    </xf>
    <xf numFmtId="0" fontId="2" fillId="9" borderId="7" xfId="0" applyFont="1" applyFill="1" applyBorder="1" applyAlignment="1">
      <alignment horizontal="left" vertical="top" wrapText="1" indent="3"/>
    </xf>
    <xf numFmtId="0" fontId="2" fillId="9" borderId="4" xfId="0" applyFont="1" applyFill="1" applyBorder="1" applyAlignment="1">
      <alignment horizontal="left" vertical="top" wrapText="1" indent="3"/>
    </xf>
    <xf numFmtId="9" fontId="24" fillId="0" borderId="10" xfId="0" applyNumberFormat="1" applyFont="1" applyBorder="1" applyAlignment="1">
      <alignment horizontal="center" vertical="center" wrapText="1"/>
    </xf>
    <xf numFmtId="9" fontId="24" fillId="0" borderId="0" xfId="0" applyNumberFormat="1" applyFont="1" applyAlignment="1">
      <alignment horizontal="center" vertical="center" wrapText="1"/>
    </xf>
    <xf numFmtId="0" fontId="41" fillId="9" borderId="7" xfId="0" applyFont="1" applyFill="1" applyBorder="1" applyAlignment="1">
      <alignment horizontal="left" vertical="center" wrapText="1"/>
    </xf>
    <xf numFmtId="0" fontId="41" fillId="9" borderId="4" xfId="0" applyFont="1" applyFill="1" applyBorder="1" applyAlignment="1">
      <alignment horizontal="left" vertical="center" wrapText="1"/>
    </xf>
    <xf numFmtId="0" fontId="41" fillId="0" borderId="1" xfId="0" applyFont="1" applyBorder="1" applyAlignment="1">
      <alignment horizontal="left" vertical="center" wrapText="1" indent="3"/>
    </xf>
    <xf numFmtId="1" fontId="2" fillId="3" borderId="38" xfId="0" applyNumberFormat="1" applyFont="1" applyFill="1" applyBorder="1" applyAlignment="1">
      <alignment horizontal="center" vertical="center"/>
    </xf>
    <xf numFmtId="1" fontId="2" fillId="3" borderId="39" xfId="0" applyNumberFormat="1" applyFont="1" applyFill="1" applyBorder="1" applyAlignment="1">
      <alignment horizontal="center" vertical="center"/>
    </xf>
    <xf numFmtId="1" fontId="2" fillId="3" borderId="40" xfId="0" applyNumberFormat="1" applyFont="1" applyFill="1" applyBorder="1" applyAlignment="1">
      <alignment horizontal="center" vertical="center"/>
    </xf>
    <xf numFmtId="0" fontId="6" fillId="16" borderId="43" xfId="0" applyFont="1" applyFill="1" applyBorder="1" applyAlignment="1">
      <alignment horizontal="center" vertical="center" wrapText="1"/>
    </xf>
    <xf numFmtId="0" fontId="6" fillId="16" borderId="44" xfId="0" applyFont="1" applyFill="1" applyBorder="1" applyAlignment="1">
      <alignment horizontal="center" vertical="center" wrapText="1"/>
    </xf>
    <xf numFmtId="0" fontId="6" fillId="16" borderId="45" xfId="0" applyFont="1" applyFill="1" applyBorder="1" applyAlignment="1">
      <alignment horizontal="center" vertical="center" wrapText="1"/>
    </xf>
    <xf numFmtId="0" fontId="6" fillId="13" borderId="41"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42" xfId="0" applyFont="1" applyFill="1" applyBorder="1" applyAlignment="1">
      <alignment horizontal="center" vertical="center"/>
    </xf>
    <xf numFmtId="0" fontId="41" fillId="26" borderId="6" xfId="0" applyFont="1" applyFill="1" applyBorder="1" applyAlignment="1">
      <alignment horizontal="left" vertical="top" wrapText="1"/>
    </xf>
    <xf numFmtId="0" fontId="41" fillId="26" borderId="7" xfId="0" applyFont="1" applyFill="1" applyBorder="1" applyAlignment="1">
      <alignment horizontal="left" vertical="top" wrapText="1"/>
    </xf>
    <xf numFmtId="0" fontId="41" fillId="26" borderId="4" xfId="0" applyFont="1" applyFill="1" applyBorder="1" applyAlignment="1">
      <alignment horizontal="left" vertical="top" wrapText="1"/>
    </xf>
    <xf numFmtId="0" fontId="41" fillId="26" borderId="6" xfId="0" applyFont="1" applyFill="1" applyBorder="1" applyAlignment="1">
      <alignment horizontal="left" vertical="center" wrapText="1"/>
    </xf>
    <xf numFmtId="0" fontId="41" fillId="26" borderId="7" xfId="0" applyFont="1" applyFill="1" applyBorder="1" applyAlignment="1">
      <alignment horizontal="left" vertical="center" wrapText="1"/>
    </xf>
    <xf numFmtId="0" fontId="41" fillId="26" borderId="4" xfId="0" applyFont="1" applyFill="1" applyBorder="1" applyAlignment="1">
      <alignment horizontal="left" vertical="center" wrapText="1"/>
    </xf>
    <xf numFmtId="0" fontId="5" fillId="26" borderId="6" xfId="0" applyFont="1" applyFill="1" applyBorder="1" applyAlignment="1">
      <alignment horizontal="left" vertical="center" wrapText="1" indent="10"/>
    </xf>
    <xf numFmtId="0" fontId="5" fillId="26" borderId="7" xfId="0" applyFont="1" applyFill="1" applyBorder="1" applyAlignment="1">
      <alignment horizontal="left" vertical="center" wrapText="1" indent="10"/>
    </xf>
    <xf numFmtId="0" fontId="5" fillId="26" borderId="4" xfId="0" applyFont="1" applyFill="1" applyBorder="1" applyAlignment="1">
      <alignment horizontal="left" vertical="center" wrapText="1" indent="10"/>
    </xf>
    <xf numFmtId="0" fontId="5" fillId="9" borderId="1" xfId="0" applyFont="1" applyFill="1" applyBorder="1" applyAlignment="1">
      <alignment horizontal="left" vertical="center" wrapText="1" indent="10"/>
    </xf>
    <xf numFmtId="0" fontId="42" fillId="0" borderId="6" xfId="0" applyFont="1" applyBorder="1" applyAlignment="1">
      <alignment horizontal="left" vertical="center" wrapText="1"/>
    </xf>
    <xf numFmtId="0" fontId="5" fillId="26" borderId="1" xfId="0" applyFont="1" applyFill="1" applyBorder="1" applyAlignment="1">
      <alignment horizontal="left" vertical="center" wrapText="1" indent="10"/>
    </xf>
    <xf numFmtId="0" fontId="33" fillId="0" borderId="6" xfId="0" applyFont="1" applyBorder="1" applyAlignment="1">
      <alignment horizontal="left" vertical="center" wrapText="1" indent="7"/>
    </xf>
    <xf numFmtId="0" fontId="33" fillId="0" borderId="7" xfId="0" applyFont="1" applyBorder="1" applyAlignment="1">
      <alignment horizontal="left" vertical="center" wrapText="1" indent="7"/>
    </xf>
    <xf numFmtId="0" fontId="33" fillId="0" borderId="4" xfId="0" applyFont="1" applyBorder="1" applyAlignment="1">
      <alignment horizontal="left" vertical="center" wrapText="1" indent="7"/>
    </xf>
    <xf numFmtId="0" fontId="33" fillId="0" borderId="1" xfId="0" applyFont="1" applyBorder="1" applyAlignment="1">
      <alignment horizontal="left" vertical="center" wrapText="1" indent="4"/>
    </xf>
    <xf numFmtId="0" fontId="2" fillId="0" borderId="1" xfId="0" applyFont="1" applyBorder="1" applyAlignment="1">
      <alignment horizontal="left" vertical="center" wrapText="1" indent="7"/>
    </xf>
    <xf numFmtId="0" fontId="2" fillId="9" borderId="1" xfId="0" applyFont="1" applyFill="1" applyBorder="1" applyAlignment="1">
      <alignment horizontal="left" vertical="center" wrapText="1" indent="7"/>
    </xf>
    <xf numFmtId="0" fontId="2" fillId="9" borderId="1" xfId="0" applyFont="1" applyFill="1" applyBorder="1" applyAlignment="1">
      <alignment horizontal="left" vertical="center" wrapText="1" indent="4"/>
    </xf>
    <xf numFmtId="0" fontId="18" fillId="9" borderId="1" xfId="0" applyFont="1" applyFill="1" applyBorder="1" applyAlignment="1">
      <alignment horizontal="left" vertical="center" wrapText="1" indent="7"/>
    </xf>
    <xf numFmtId="0" fontId="18" fillId="0" borderId="1" xfId="0" applyFont="1" applyBorder="1" applyAlignment="1">
      <alignment horizontal="left" vertical="center" wrapText="1" indent="7"/>
    </xf>
    <xf numFmtId="0" fontId="5" fillId="0" borderId="1" xfId="0" applyFont="1" applyBorder="1" applyAlignment="1">
      <alignment horizontal="left" vertical="center" wrapText="1" indent="10"/>
    </xf>
    <xf numFmtId="0" fontId="2" fillId="0" borderId="1" xfId="0" applyFont="1" applyBorder="1" applyAlignment="1">
      <alignment horizontal="left" vertical="center" wrapText="1" indent="4"/>
    </xf>
    <xf numFmtId="0" fontId="2" fillId="10" borderId="6"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5" fillId="0" borderId="1" xfId="0" applyFont="1" applyBorder="1" applyAlignment="1">
      <alignment horizontal="left" vertical="center" wrapText="1" indent="4"/>
    </xf>
    <xf numFmtId="0" fontId="5" fillId="9" borderId="1" xfId="0" applyFont="1" applyFill="1" applyBorder="1" applyAlignment="1">
      <alignment horizontal="left" vertical="center" wrapText="1" indent="4"/>
    </xf>
    <xf numFmtId="0" fontId="6" fillId="9" borderId="1" xfId="0" applyFont="1" applyFill="1" applyBorder="1" applyAlignment="1">
      <alignment horizontal="left" vertical="center" wrapText="1" indent="7"/>
    </xf>
    <xf numFmtId="0" fontId="5" fillId="9" borderId="1" xfId="0" applyFont="1" applyFill="1" applyBorder="1" applyAlignment="1">
      <alignment horizontal="left" vertical="center" wrapText="1" indent="7"/>
    </xf>
    <xf numFmtId="0" fontId="2" fillId="0" borderId="1" xfId="0" applyFont="1" applyBorder="1" applyAlignment="1">
      <alignment horizontal="left" vertical="center" wrapText="1" indent="1"/>
    </xf>
    <xf numFmtId="0" fontId="2" fillId="9" borderId="1" xfId="0" applyFont="1" applyFill="1" applyBorder="1" applyAlignment="1">
      <alignment horizontal="left" vertical="center" wrapText="1" indent="6"/>
    </xf>
    <xf numFmtId="0" fontId="2" fillId="9" borderId="1" xfId="0" applyFont="1" applyFill="1" applyBorder="1" applyAlignment="1">
      <alignment horizontal="left" vertical="center" wrapText="1" indent="1"/>
    </xf>
    <xf numFmtId="9" fontId="24" fillId="0" borderId="51" xfId="0" applyNumberFormat="1" applyFont="1" applyBorder="1" applyAlignment="1">
      <alignment horizontal="center" vertical="center" wrapText="1"/>
    </xf>
    <xf numFmtId="9" fontId="24" fillId="0" borderId="11" xfId="0" applyNumberFormat="1" applyFont="1" applyBorder="1" applyAlignment="1">
      <alignment horizontal="center" vertical="center" wrapText="1"/>
    </xf>
    <xf numFmtId="9" fontId="24" fillId="0" borderId="54" xfId="0" applyNumberFormat="1" applyFont="1" applyBorder="1" applyAlignment="1">
      <alignment horizontal="center" vertical="center" wrapText="1"/>
    </xf>
    <xf numFmtId="9" fontId="24" fillId="0" borderId="15" xfId="0" applyNumberFormat="1" applyFont="1" applyBorder="1" applyAlignment="1">
      <alignment horizontal="center" vertical="center" wrapText="1"/>
    </xf>
    <xf numFmtId="9" fontId="24" fillId="0" borderId="55" xfId="0" applyNumberFormat="1" applyFont="1" applyBorder="1" applyAlignment="1">
      <alignment horizontal="center" vertical="center" wrapText="1"/>
    </xf>
    <xf numFmtId="9" fontId="24" fillId="0" borderId="56" xfId="0" applyNumberFormat="1" applyFont="1" applyBorder="1" applyAlignment="1">
      <alignment horizontal="center" vertical="center" wrapText="1"/>
    </xf>
    <xf numFmtId="9" fontId="24" fillId="0" borderId="57" xfId="0" applyNumberFormat="1" applyFont="1" applyBorder="1" applyAlignment="1">
      <alignment horizontal="center" vertical="center" wrapText="1"/>
    </xf>
    <xf numFmtId="0" fontId="27" fillId="16" borderId="58" xfId="0" applyFont="1" applyFill="1" applyBorder="1" applyAlignment="1">
      <alignment horizontal="center" vertical="center" wrapText="1"/>
    </xf>
    <xf numFmtId="0" fontId="27" fillId="16" borderId="56" xfId="0" applyFont="1" applyFill="1" applyBorder="1" applyAlignment="1">
      <alignment horizontal="center" vertical="center" wrapText="1"/>
    </xf>
    <xf numFmtId="0" fontId="5" fillId="0" borderId="1" xfId="0" applyFont="1" applyBorder="1" applyAlignment="1">
      <alignment horizontal="left" vertical="center" wrapText="1" indent="7"/>
    </xf>
    <xf numFmtId="0" fontId="12" fillId="7" borderId="49" xfId="0" applyFont="1" applyFill="1" applyBorder="1" applyAlignment="1">
      <alignment horizontal="center"/>
    </xf>
    <xf numFmtId="0" fontId="12" fillId="7" borderId="7" xfId="0" applyFont="1" applyFill="1" applyBorder="1" applyAlignment="1">
      <alignment horizontal="center"/>
    </xf>
    <xf numFmtId="0" fontId="5" fillId="0" borderId="1" xfId="0" applyFont="1" applyBorder="1" applyAlignment="1">
      <alignment horizontal="left" vertical="center" wrapText="1" indent="13"/>
    </xf>
    <xf numFmtId="0" fontId="2" fillId="9" borderId="1" xfId="0" applyFont="1" applyFill="1" applyBorder="1" applyAlignment="1">
      <alignment horizontal="left" vertical="center" wrapText="1" indent="10"/>
    </xf>
    <xf numFmtId="0" fontId="5" fillId="0" borderId="6" xfId="0" applyFont="1" applyBorder="1" applyAlignment="1">
      <alignment horizontal="left" vertical="center" wrapText="1" indent="10"/>
    </xf>
    <xf numFmtId="0" fontId="5" fillId="0" borderId="7" xfId="0" applyFont="1" applyBorder="1" applyAlignment="1">
      <alignment horizontal="left" vertical="center" wrapText="1" indent="10"/>
    </xf>
    <xf numFmtId="0" fontId="5" fillId="0" borderId="4" xfId="0" applyFont="1" applyBorder="1" applyAlignment="1">
      <alignment horizontal="left" vertical="center" wrapText="1" indent="10"/>
    </xf>
    <xf numFmtId="0" fontId="12" fillId="9" borderId="49" xfId="0" applyFont="1" applyFill="1" applyBorder="1" applyAlignment="1">
      <alignment horizontal="center"/>
    </xf>
    <xf numFmtId="0" fontId="12" fillId="9" borderId="7" xfId="0" applyFont="1" applyFill="1" applyBorder="1" applyAlignment="1">
      <alignment horizontal="center"/>
    </xf>
    <xf numFmtId="0" fontId="2" fillId="9" borderId="6" xfId="0" applyFont="1" applyFill="1" applyBorder="1" applyAlignment="1">
      <alignment horizontal="left" vertical="center" wrapText="1" indent="4"/>
    </xf>
    <xf numFmtId="0" fontId="2" fillId="9" borderId="7" xfId="0" applyFont="1" applyFill="1" applyBorder="1" applyAlignment="1">
      <alignment horizontal="left" vertical="center" wrapText="1" indent="4"/>
    </xf>
    <xf numFmtId="0" fontId="2" fillId="9" borderId="4" xfId="0" applyFont="1" applyFill="1" applyBorder="1" applyAlignment="1">
      <alignment horizontal="left" vertical="center" wrapText="1" indent="4"/>
    </xf>
    <xf numFmtId="0" fontId="2" fillId="0" borderId="6" xfId="0" applyFont="1" applyBorder="1" applyAlignment="1">
      <alignment horizontal="left" vertical="center" wrapText="1" indent="10"/>
    </xf>
    <xf numFmtId="0" fontId="2" fillId="0" borderId="7" xfId="0" applyFont="1" applyBorder="1" applyAlignment="1">
      <alignment horizontal="left" vertical="center" wrapText="1" indent="10"/>
    </xf>
    <xf numFmtId="0" fontId="2" fillId="0" borderId="4" xfId="0" applyFont="1" applyBorder="1" applyAlignment="1">
      <alignment horizontal="left" vertical="center" wrapText="1" indent="10"/>
    </xf>
    <xf numFmtId="0" fontId="2" fillId="9" borderId="6" xfId="0" applyFont="1" applyFill="1" applyBorder="1" applyAlignment="1">
      <alignment horizontal="left" vertical="center" wrapText="1" indent="10"/>
    </xf>
    <xf numFmtId="0" fontId="2" fillId="9" borderId="7" xfId="0" applyFont="1" applyFill="1" applyBorder="1" applyAlignment="1">
      <alignment horizontal="left" vertical="center" wrapText="1" indent="10"/>
    </xf>
    <xf numFmtId="0" fontId="2" fillId="9" borderId="4" xfId="0" applyFont="1" applyFill="1" applyBorder="1" applyAlignment="1">
      <alignment horizontal="left" vertical="center" wrapText="1" indent="10"/>
    </xf>
    <xf numFmtId="0" fontId="2" fillId="0" borderId="6" xfId="0" applyFont="1" applyBorder="1" applyAlignment="1">
      <alignment horizontal="left" vertical="center" wrapText="1" indent="7"/>
    </xf>
    <xf numFmtId="0" fontId="2" fillId="0" borderId="7" xfId="0" applyFont="1" applyBorder="1" applyAlignment="1">
      <alignment horizontal="left" vertical="center" wrapText="1" indent="7"/>
    </xf>
    <xf numFmtId="0" fontId="2" fillId="0" borderId="4" xfId="0" applyFont="1" applyBorder="1" applyAlignment="1">
      <alignment horizontal="left" vertical="center" wrapText="1" indent="7"/>
    </xf>
    <xf numFmtId="0" fontId="2" fillId="0" borderId="1" xfId="0" applyFont="1" applyBorder="1" applyAlignment="1">
      <alignment horizontal="left" vertical="center" wrapText="1" indent="10"/>
    </xf>
    <xf numFmtId="0" fontId="2" fillId="9" borderId="1" xfId="0" applyFont="1" applyFill="1" applyBorder="1" applyAlignment="1">
      <alignment horizontal="left" vertical="center" wrapText="1" indent="13"/>
    </xf>
    <xf numFmtId="0" fontId="2" fillId="0" borderId="1" xfId="0" applyFont="1" applyBorder="1" applyAlignment="1">
      <alignment horizontal="left" vertical="center" wrapText="1" indent="13"/>
    </xf>
    <xf numFmtId="0" fontId="5" fillId="9" borderId="1" xfId="0" applyFont="1" applyFill="1" applyBorder="1" applyAlignment="1">
      <alignment horizontal="left" vertical="center" wrapText="1" indent="16"/>
    </xf>
    <xf numFmtId="0" fontId="5" fillId="0" borderId="1" xfId="0" applyFont="1" applyBorder="1" applyAlignment="1">
      <alignment horizontal="left" vertical="center" wrapText="1" indent="16"/>
    </xf>
    <xf numFmtId="0" fontId="5" fillId="0" borderId="1" xfId="0" applyFont="1" applyBorder="1" applyAlignment="1">
      <alignment horizontal="left" vertical="center" wrapText="1" indent="6"/>
    </xf>
    <xf numFmtId="0" fontId="12" fillId="11" borderId="49" xfId="0" applyFont="1" applyFill="1" applyBorder="1" applyAlignment="1">
      <alignment horizontal="center"/>
    </xf>
    <xf numFmtId="0" fontId="33" fillId="0" borderId="1" xfId="0" applyFont="1" applyBorder="1" applyAlignment="1">
      <alignment horizontal="left" vertical="center" wrapText="1" indent="10"/>
    </xf>
    <xf numFmtId="0" fontId="33" fillId="0" borderId="1" xfId="0" applyFont="1" applyBorder="1" applyAlignment="1">
      <alignment horizontal="left" vertical="center" wrapText="1" indent="13"/>
    </xf>
    <xf numFmtId="0" fontId="33" fillId="0" borderId="1" xfId="0" applyFont="1" applyBorder="1" applyAlignment="1">
      <alignment horizontal="left" vertical="center" wrapText="1" indent="7"/>
    </xf>
    <xf numFmtId="0" fontId="2" fillId="26" borderId="6" xfId="0" applyFont="1" applyFill="1" applyBorder="1" applyAlignment="1">
      <alignment horizontal="left" vertical="center" wrapText="1" indent="3"/>
    </xf>
    <xf numFmtId="0" fontId="2" fillId="26" borderId="7" xfId="0" applyFont="1" applyFill="1" applyBorder="1" applyAlignment="1">
      <alignment horizontal="left" vertical="center" wrapText="1" indent="3"/>
    </xf>
    <xf numFmtId="0" fontId="2" fillId="26" borderId="4" xfId="0" applyFont="1" applyFill="1" applyBorder="1" applyAlignment="1">
      <alignment horizontal="left" vertical="center" wrapText="1" indent="3"/>
    </xf>
    <xf numFmtId="0" fontId="34" fillId="9" borderId="6" xfId="0" applyFont="1" applyFill="1" applyBorder="1" applyAlignment="1">
      <alignment horizontal="left" vertical="top" wrapText="1" indent="3"/>
    </xf>
    <xf numFmtId="0" fontId="34" fillId="9" borderId="7" xfId="0" applyFont="1" applyFill="1" applyBorder="1" applyAlignment="1">
      <alignment horizontal="left" vertical="top" wrapText="1" indent="3"/>
    </xf>
    <xf numFmtId="0" fontId="34" fillId="9" borderId="4" xfId="0" applyFont="1" applyFill="1" applyBorder="1" applyAlignment="1">
      <alignment horizontal="left" vertical="top" wrapText="1" indent="3"/>
    </xf>
    <xf numFmtId="0" fontId="2" fillId="0" borderId="1" xfId="0" applyFont="1" applyBorder="1" applyAlignment="1">
      <alignment horizontal="left" vertical="center" wrapText="1" indent="3"/>
    </xf>
    <xf numFmtId="0" fontId="18" fillId="0" borderId="6" xfId="0" applyFont="1" applyBorder="1" applyAlignment="1">
      <alignment horizontal="left" vertical="center" wrapText="1" indent="7"/>
    </xf>
    <xf numFmtId="0" fontId="18" fillId="0" borderId="7" xfId="0" applyFont="1" applyBorder="1" applyAlignment="1">
      <alignment horizontal="left" vertical="center" wrapText="1" indent="7"/>
    </xf>
    <xf numFmtId="0" fontId="18" fillId="0" borderId="4" xfId="0" applyFont="1" applyBorder="1" applyAlignment="1">
      <alignment horizontal="left" vertical="center" wrapText="1" indent="7"/>
    </xf>
    <xf numFmtId="0" fontId="5" fillId="0" borderId="6" xfId="0" applyFont="1" applyBorder="1" applyAlignment="1">
      <alignment horizontal="left" vertical="center" wrapText="1" indent="13"/>
    </xf>
    <xf numFmtId="0" fontId="5" fillId="0" borderId="7" xfId="0" applyFont="1" applyBorder="1" applyAlignment="1">
      <alignment horizontal="left" vertical="center" wrapText="1" indent="13"/>
    </xf>
    <xf numFmtId="0" fontId="5" fillId="0" borderId="4" xfId="0" applyFont="1" applyBorder="1" applyAlignment="1">
      <alignment horizontal="left" vertical="center" wrapText="1" indent="13"/>
    </xf>
    <xf numFmtId="0" fontId="18" fillId="9" borderId="6" xfId="0" applyFont="1" applyFill="1" applyBorder="1" applyAlignment="1">
      <alignment horizontal="left" vertical="center" wrapText="1" indent="7"/>
    </xf>
    <xf numFmtId="0" fontId="18" fillId="9" borderId="7" xfId="0" applyFont="1" applyFill="1" applyBorder="1" applyAlignment="1">
      <alignment horizontal="left" vertical="center" wrapText="1" indent="7"/>
    </xf>
    <xf numFmtId="0" fontId="18" fillId="9" borderId="4" xfId="0" applyFont="1" applyFill="1" applyBorder="1" applyAlignment="1">
      <alignment horizontal="left" vertical="center" wrapText="1" indent="7"/>
    </xf>
    <xf numFmtId="0" fontId="5" fillId="9" borderId="6" xfId="0" applyFont="1" applyFill="1" applyBorder="1" applyAlignment="1">
      <alignment horizontal="left" vertical="center" wrapText="1" indent="10"/>
    </xf>
    <xf numFmtId="0" fontId="5" fillId="9" borderId="7" xfId="0" applyFont="1" applyFill="1" applyBorder="1" applyAlignment="1">
      <alignment horizontal="left" vertical="center" wrapText="1" indent="10"/>
    </xf>
    <xf numFmtId="0" fontId="5" fillId="9" borderId="4" xfId="0" applyFont="1" applyFill="1" applyBorder="1" applyAlignment="1">
      <alignment horizontal="left" vertical="center" wrapText="1" indent="10"/>
    </xf>
    <xf numFmtId="0" fontId="2" fillId="9" borderId="6" xfId="0" applyFont="1" applyFill="1" applyBorder="1" applyAlignment="1">
      <alignment horizontal="left" vertical="center" wrapText="1" indent="1"/>
    </xf>
    <xf numFmtId="0" fontId="2" fillId="9" borderId="7" xfId="0" applyFont="1" applyFill="1" applyBorder="1" applyAlignment="1">
      <alignment horizontal="left" vertical="center" wrapText="1" indent="1"/>
    </xf>
    <xf numFmtId="0" fontId="2" fillId="9" borderId="4" xfId="0" applyFont="1" applyFill="1" applyBorder="1" applyAlignment="1">
      <alignment horizontal="left" vertical="center" wrapText="1" indent="1"/>
    </xf>
    <xf numFmtId="0" fontId="5" fillId="9" borderId="6" xfId="0" applyFont="1" applyFill="1" applyBorder="1" applyAlignment="1">
      <alignment horizontal="left" vertical="center" wrapText="1" indent="7"/>
    </xf>
    <xf numFmtId="0" fontId="5" fillId="9" borderId="7" xfId="0" applyFont="1" applyFill="1" applyBorder="1" applyAlignment="1">
      <alignment horizontal="left" vertical="center" wrapText="1" indent="7"/>
    </xf>
    <xf numFmtId="0" fontId="5" fillId="9" borderId="4" xfId="0" applyFont="1" applyFill="1" applyBorder="1" applyAlignment="1">
      <alignment horizontal="left" vertical="center" wrapText="1" indent="7"/>
    </xf>
    <xf numFmtId="0" fontId="18" fillId="0" borderId="1" xfId="0" applyFont="1" applyBorder="1" applyAlignment="1">
      <alignment horizontal="left" vertical="center" wrapText="1" indent="10"/>
    </xf>
    <xf numFmtId="0" fontId="18" fillId="0" borderId="1" xfId="0" applyFont="1" applyBorder="1" applyAlignment="1">
      <alignment horizontal="left" vertical="center" wrapText="1" indent="4"/>
    </xf>
    <xf numFmtId="0" fontId="5" fillId="0" borderId="1" xfId="0" applyFont="1" applyBorder="1" applyAlignment="1">
      <alignment horizontal="left" vertical="center" wrapText="1" indent="1"/>
    </xf>
    <xf numFmtId="0" fontId="42" fillId="26" borderId="7" xfId="0" applyFont="1" applyFill="1" applyBorder="1" applyAlignment="1">
      <alignment horizontal="left" vertical="center" wrapText="1"/>
    </xf>
    <xf numFmtId="0" fontId="42" fillId="26" borderId="4" xfId="0" applyFont="1" applyFill="1" applyBorder="1" applyAlignment="1">
      <alignment horizontal="left" vertical="center" wrapText="1"/>
    </xf>
    <xf numFmtId="0" fontId="2" fillId="0" borderId="6" xfId="0" applyFont="1" applyBorder="1" applyAlignment="1">
      <alignment horizontal="left" vertical="center" wrapText="1" indent="4"/>
    </xf>
    <xf numFmtId="0" fontId="2" fillId="0" borderId="7" xfId="0" applyFont="1" applyBorder="1" applyAlignment="1">
      <alignment horizontal="left" vertical="center" wrapText="1" indent="4"/>
    </xf>
    <xf numFmtId="0" fontId="2" fillId="0" borderId="4" xfId="0" applyFont="1" applyBorder="1" applyAlignment="1">
      <alignment horizontal="left" vertical="center" wrapText="1" indent="4"/>
    </xf>
    <xf numFmtId="0" fontId="2" fillId="31" borderId="6" xfId="0" applyFont="1" applyFill="1" applyBorder="1" applyAlignment="1">
      <alignment horizontal="left" vertical="center" wrapText="1"/>
    </xf>
    <xf numFmtId="0" fontId="2" fillId="31" borderId="7" xfId="0" applyFont="1" applyFill="1" applyBorder="1" applyAlignment="1">
      <alignment horizontal="left" vertical="center" wrapText="1"/>
    </xf>
    <xf numFmtId="0" fontId="2" fillId="31" borderId="4" xfId="0" applyFont="1" applyFill="1" applyBorder="1" applyAlignment="1">
      <alignment horizontal="left" vertical="center" wrapText="1"/>
    </xf>
    <xf numFmtId="0" fontId="9" fillId="5" borderId="34" xfId="0" applyFont="1" applyFill="1" applyBorder="1" applyAlignment="1">
      <alignment horizontal="center" vertical="center"/>
    </xf>
    <xf numFmtId="0" fontId="9" fillId="5" borderId="35" xfId="0" applyFont="1" applyFill="1" applyBorder="1" applyAlignment="1">
      <alignment horizontal="center" vertical="center"/>
    </xf>
    <xf numFmtId="0" fontId="9" fillId="5" borderId="36" xfId="0" applyFont="1" applyFill="1" applyBorder="1" applyAlignment="1">
      <alignment horizontal="center" vertical="center"/>
    </xf>
    <xf numFmtId="0" fontId="0" fillId="11" borderId="6" xfId="0" applyFill="1" applyBorder="1" applyAlignment="1">
      <alignment horizontal="center"/>
    </xf>
    <xf numFmtId="0" fontId="0" fillId="11" borderId="7" xfId="0" applyFill="1" applyBorder="1" applyAlignment="1">
      <alignment horizontal="center"/>
    </xf>
    <xf numFmtId="0" fontId="0" fillId="11" borderId="4" xfId="0" applyFill="1" applyBorder="1" applyAlignment="1">
      <alignment horizontal="center"/>
    </xf>
    <xf numFmtId="0" fontId="5" fillId="9" borderId="1" xfId="0" applyFont="1" applyFill="1" applyBorder="1" applyAlignment="1">
      <alignment horizontal="left" vertical="center" wrapText="1" indent="1"/>
    </xf>
    <xf numFmtId="0" fontId="10" fillId="6" borderId="39" xfId="0" applyFont="1" applyFill="1" applyBorder="1" applyAlignment="1">
      <alignment horizontal="center" vertical="center"/>
    </xf>
    <xf numFmtId="0" fontId="10" fillId="6" borderId="1" xfId="0" applyFont="1" applyFill="1" applyBorder="1" applyAlignment="1">
      <alignment horizontal="center" vertical="center"/>
    </xf>
    <xf numFmtId="0" fontId="12" fillId="11" borderId="49" xfId="0" applyFont="1" applyFill="1" applyBorder="1" applyAlignment="1">
      <alignment horizontal="center" vertical="center"/>
    </xf>
    <xf numFmtId="0" fontId="12" fillId="11" borderId="7" xfId="0" applyFont="1" applyFill="1" applyBorder="1" applyAlignment="1">
      <alignment horizontal="center" vertical="center"/>
    </xf>
    <xf numFmtId="0" fontId="33" fillId="0" borderId="1" xfId="0" applyFont="1" applyBorder="1" applyAlignment="1">
      <alignment horizontal="left" vertical="center" wrapText="1" indent="1"/>
    </xf>
    <xf numFmtId="0" fontId="33" fillId="0" borderId="6" xfId="0" applyFont="1" applyBorder="1" applyAlignment="1">
      <alignment horizontal="left" vertical="center" wrapText="1" indent="10"/>
    </xf>
    <xf numFmtId="0" fontId="33" fillId="0" borderId="7" xfId="0" applyFont="1" applyBorder="1" applyAlignment="1">
      <alignment horizontal="left" vertical="center" wrapText="1" indent="10"/>
    </xf>
    <xf numFmtId="0" fontId="33" fillId="0" borderId="4" xfId="0" applyFont="1" applyBorder="1" applyAlignment="1">
      <alignment horizontal="left" vertical="center" wrapText="1" indent="10"/>
    </xf>
    <xf numFmtId="1" fontId="2" fillId="15" borderId="38" xfId="0" applyNumberFormat="1" applyFont="1" applyFill="1" applyBorder="1" applyAlignment="1">
      <alignment horizontal="center" vertical="center"/>
    </xf>
    <xf numFmtId="1" fontId="2" fillId="15" borderId="39" xfId="0" applyNumberFormat="1" applyFont="1" applyFill="1" applyBorder="1" applyAlignment="1">
      <alignment horizontal="center" vertical="center"/>
    </xf>
    <xf numFmtId="1" fontId="2" fillId="15" borderId="40" xfId="0" applyNumberFormat="1" applyFont="1" applyFill="1" applyBorder="1" applyAlignment="1">
      <alignment horizontal="center" vertical="center"/>
    </xf>
    <xf numFmtId="1" fontId="22" fillId="7" borderId="74" xfId="0" applyNumberFormat="1" applyFont="1" applyFill="1" applyBorder="1" applyAlignment="1">
      <alignment horizontal="center" vertical="center"/>
    </xf>
    <xf numFmtId="1" fontId="22" fillId="7" borderId="61" xfId="0" applyNumberFormat="1" applyFont="1" applyFill="1" applyBorder="1" applyAlignment="1">
      <alignment horizontal="center" vertical="center"/>
    </xf>
    <xf numFmtId="0" fontId="6" fillId="7" borderId="75" xfId="0" applyFont="1" applyFill="1" applyBorder="1" applyAlignment="1">
      <alignment horizontal="left" vertical="center" wrapText="1"/>
    </xf>
    <xf numFmtId="0" fontId="6" fillId="7" borderId="60" xfId="0" applyFont="1" applyFill="1" applyBorder="1" applyAlignment="1">
      <alignment horizontal="left" vertical="center" wrapText="1"/>
    </xf>
    <xf numFmtId="0" fontId="6" fillId="7" borderId="61" xfId="0" applyFont="1" applyFill="1" applyBorder="1" applyAlignment="1">
      <alignment horizontal="left" vertical="center" wrapText="1"/>
    </xf>
    <xf numFmtId="1" fontId="22" fillId="21" borderId="51" xfId="0" applyNumberFormat="1" applyFont="1" applyFill="1" applyBorder="1" applyAlignment="1">
      <alignment horizontal="center" vertical="center"/>
    </xf>
    <xf numFmtId="1" fontId="22" fillId="21" borderId="11" xfId="0" applyNumberFormat="1" applyFont="1" applyFill="1" applyBorder="1" applyAlignment="1">
      <alignment horizontal="center" vertical="center"/>
    </xf>
    <xf numFmtId="1" fontId="22" fillId="21" borderId="54" xfId="0" applyNumberFormat="1" applyFont="1" applyFill="1" applyBorder="1" applyAlignment="1">
      <alignment horizontal="center" vertical="center"/>
    </xf>
    <xf numFmtId="1" fontId="22" fillId="21" borderId="15" xfId="0" applyNumberFormat="1" applyFont="1" applyFill="1" applyBorder="1" applyAlignment="1">
      <alignment horizontal="center" vertical="center"/>
    </xf>
    <xf numFmtId="1" fontId="22" fillId="21" borderId="73" xfId="0" applyNumberFormat="1" applyFont="1" applyFill="1" applyBorder="1" applyAlignment="1">
      <alignment horizontal="center" vertical="center"/>
    </xf>
    <xf numFmtId="1" fontId="22" fillId="21" borderId="36" xfId="0" applyNumberFormat="1" applyFont="1" applyFill="1" applyBorder="1" applyAlignment="1">
      <alignment horizontal="center" vertical="center"/>
    </xf>
    <xf numFmtId="0" fontId="6" fillId="21" borderId="6" xfId="0" applyFont="1" applyFill="1" applyBorder="1" applyAlignment="1">
      <alignment horizontal="left" vertical="center" wrapText="1"/>
    </xf>
    <xf numFmtId="0" fontId="6" fillId="21" borderId="7" xfId="0" applyFont="1" applyFill="1" applyBorder="1" applyAlignment="1">
      <alignment horizontal="left" vertical="center" wrapText="1"/>
    </xf>
    <xf numFmtId="0" fontId="6" fillId="21" borderId="4" xfId="0" applyFont="1" applyFill="1" applyBorder="1" applyAlignment="1">
      <alignment horizontal="left" vertical="center" wrapText="1"/>
    </xf>
    <xf numFmtId="0" fontId="6" fillId="21" borderId="6" xfId="0" applyFont="1" applyFill="1" applyBorder="1" applyAlignment="1">
      <alignment horizontal="left" vertical="center" wrapText="1" indent="3"/>
    </xf>
    <xf numFmtId="0" fontId="6" fillId="21" borderId="7" xfId="0" applyFont="1" applyFill="1" applyBorder="1" applyAlignment="1">
      <alignment horizontal="left" vertical="center" wrapText="1" indent="3"/>
    </xf>
    <xf numFmtId="0" fontId="6" fillId="21" borderId="4" xfId="0" applyFont="1" applyFill="1" applyBorder="1" applyAlignment="1">
      <alignment horizontal="left" vertical="center" wrapText="1" indent="3"/>
    </xf>
    <xf numFmtId="1" fontId="22" fillId="20" borderId="51" xfId="0" applyNumberFormat="1" applyFont="1" applyFill="1" applyBorder="1" applyAlignment="1">
      <alignment horizontal="center" vertical="center"/>
    </xf>
    <xf numFmtId="1" fontId="22" fillId="20" borderId="11" xfId="0" applyNumberFormat="1" applyFont="1" applyFill="1" applyBorder="1" applyAlignment="1">
      <alignment horizontal="center" vertical="center"/>
    </xf>
    <xf numFmtId="1" fontId="22" fillId="20" borderId="54" xfId="0" applyNumberFormat="1" applyFont="1" applyFill="1" applyBorder="1" applyAlignment="1">
      <alignment horizontal="center" vertical="center"/>
    </xf>
    <xf numFmtId="1" fontId="22" fillId="20" borderId="15" xfId="0" applyNumberFormat="1" applyFont="1" applyFill="1" applyBorder="1" applyAlignment="1">
      <alignment horizontal="center" vertical="center"/>
    </xf>
    <xf numFmtId="1" fontId="22" fillId="20" borderId="73" xfId="0" applyNumberFormat="1" applyFont="1" applyFill="1" applyBorder="1" applyAlignment="1">
      <alignment horizontal="center" vertical="center"/>
    </xf>
    <xf numFmtId="1" fontId="22" fillId="20" borderId="36" xfId="0" applyNumberFormat="1" applyFont="1" applyFill="1" applyBorder="1" applyAlignment="1">
      <alignment horizontal="center" vertical="center"/>
    </xf>
    <xf numFmtId="0" fontId="6" fillId="20" borderId="6" xfId="0" applyFont="1" applyFill="1" applyBorder="1" applyAlignment="1">
      <alignment horizontal="left" vertical="center" wrapText="1"/>
    </xf>
    <xf numFmtId="0" fontId="6" fillId="20" borderId="7" xfId="0" applyFont="1" applyFill="1" applyBorder="1" applyAlignment="1">
      <alignment horizontal="left" vertical="center" wrapText="1"/>
    </xf>
    <xf numFmtId="0" fontId="6" fillId="20" borderId="4" xfId="0" applyFont="1" applyFill="1" applyBorder="1" applyAlignment="1">
      <alignment horizontal="left" vertical="center" wrapText="1"/>
    </xf>
    <xf numFmtId="0" fontId="6" fillId="20" borderId="6" xfId="0" applyFont="1" applyFill="1" applyBorder="1" applyAlignment="1">
      <alignment horizontal="left" vertical="center" wrapText="1" indent="3"/>
    </xf>
    <xf numFmtId="0" fontId="6" fillId="20" borderId="7" xfId="0" applyFont="1" applyFill="1" applyBorder="1" applyAlignment="1">
      <alignment horizontal="left" vertical="center" wrapText="1" indent="3"/>
    </xf>
    <xf numFmtId="0" fontId="6" fillId="20" borderId="4" xfId="0" applyFont="1" applyFill="1" applyBorder="1" applyAlignment="1">
      <alignment horizontal="left" vertical="center" wrapText="1" indent="3"/>
    </xf>
    <xf numFmtId="1" fontId="22" fillId="19" borderId="51" xfId="0" applyNumberFormat="1" applyFont="1" applyFill="1" applyBorder="1" applyAlignment="1">
      <alignment horizontal="center" vertical="center"/>
    </xf>
    <xf numFmtId="1" fontId="22" fillId="19" borderId="11" xfId="0" applyNumberFormat="1" applyFont="1" applyFill="1" applyBorder="1" applyAlignment="1">
      <alignment horizontal="center" vertical="center"/>
    </xf>
    <xf numFmtId="1" fontId="22" fillId="19" borderId="54" xfId="0" applyNumberFormat="1" applyFont="1" applyFill="1" applyBorder="1" applyAlignment="1">
      <alignment horizontal="center" vertical="center"/>
    </xf>
    <xf numFmtId="1" fontId="22" fillId="19" borderId="15" xfId="0" applyNumberFormat="1" applyFont="1" applyFill="1" applyBorder="1" applyAlignment="1">
      <alignment horizontal="center" vertical="center"/>
    </xf>
    <xf numFmtId="1" fontId="22" fillId="19" borderId="73" xfId="0" applyNumberFormat="1" applyFont="1" applyFill="1" applyBorder="1" applyAlignment="1">
      <alignment horizontal="center" vertical="center"/>
    </xf>
    <xf numFmtId="1" fontId="22" fillId="19" borderId="36" xfId="0" applyNumberFormat="1" applyFont="1" applyFill="1" applyBorder="1" applyAlignment="1">
      <alignment horizontal="center" vertical="center"/>
    </xf>
    <xf numFmtId="0" fontId="6" fillId="19" borderId="6" xfId="0" applyFont="1" applyFill="1" applyBorder="1" applyAlignment="1">
      <alignment horizontal="left" vertical="center" wrapText="1"/>
    </xf>
    <xf numFmtId="0" fontId="6" fillId="19" borderId="7" xfId="0" applyFont="1" applyFill="1" applyBorder="1" applyAlignment="1">
      <alignment horizontal="left" vertical="center" wrapText="1"/>
    </xf>
    <xf numFmtId="0" fontId="6" fillId="19" borderId="4" xfId="0" applyFont="1" applyFill="1" applyBorder="1" applyAlignment="1">
      <alignment horizontal="left" vertical="center" wrapText="1"/>
    </xf>
    <xf numFmtId="0" fontId="6" fillId="19" borderId="6" xfId="0" applyFont="1" applyFill="1" applyBorder="1" applyAlignment="1">
      <alignment horizontal="left" vertical="center" wrapText="1" indent="3"/>
    </xf>
    <xf numFmtId="0" fontId="6" fillId="19" borderId="7" xfId="0" applyFont="1" applyFill="1" applyBorder="1" applyAlignment="1">
      <alignment horizontal="left" vertical="center" wrapText="1" indent="3"/>
    </xf>
    <xf numFmtId="0" fontId="6" fillId="19" borderId="4" xfId="0" applyFont="1" applyFill="1" applyBorder="1" applyAlignment="1">
      <alignment horizontal="left" vertical="center" wrapText="1" indent="3"/>
    </xf>
    <xf numFmtId="0" fontId="6" fillId="19" borderId="6" xfId="0" applyFont="1" applyFill="1" applyBorder="1" applyAlignment="1">
      <alignment horizontal="left" vertical="center" wrapText="1" indent="6"/>
    </xf>
    <xf numFmtId="0" fontId="6" fillId="19" borderId="7" xfId="0" applyFont="1" applyFill="1" applyBorder="1" applyAlignment="1">
      <alignment horizontal="left" vertical="center" wrapText="1" indent="6"/>
    </xf>
    <xf numFmtId="0" fontId="6" fillId="19" borderId="4" xfId="0" applyFont="1" applyFill="1" applyBorder="1" applyAlignment="1">
      <alignment horizontal="left" vertical="center" wrapText="1" indent="6"/>
    </xf>
    <xf numFmtId="1" fontId="22" fillId="18" borderId="68" xfId="0" applyNumberFormat="1" applyFont="1" applyFill="1" applyBorder="1" applyAlignment="1">
      <alignment horizontal="center" vertical="center"/>
    </xf>
    <xf numFmtId="1" fontId="22" fillId="18" borderId="69" xfId="0" applyNumberFormat="1" applyFont="1" applyFill="1" applyBorder="1" applyAlignment="1">
      <alignment horizontal="center" vertical="center"/>
    </xf>
    <xf numFmtId="1" fontId="22" fillId="18" borderId="54" xfId="0" applyNumberFormat="1" applyFont="1" applyFill="1" applyBorder="1" applyAlignment="1">
      <alignment horizontal="center" vertical="center"/>
    </xf>
    <xf numFmtId="1" fontId="22" fillId="18" borderId="15" xfId="0" applyNumberFormat="1" applyFont="1" applyFill="1" applyBorder="1" applyAlignment="1">
      <alignment horizontal="center" vertical="center"/>
    </xf>
    <xf numFmtId="1" fontId="22" fillId="18" borderId="73" xfId="0" applyNumberFormat="1" applyFont="1" applyFill="1" applyBorder="1" applyAlignment="1">
      <alignment horizontal="center" vertical="center"/>
    </xf>
    <xf numFmtId="1" fontId="22" fillId="18" borderId="36" xfId="0" applyNumberFormat="1" applyFont="1" applyFill="1" applyBorder="1" applyAlignment="1">
      <alignment horizontal="center" vertical="center"/>
    </xf>
    <xf numFmtId="0" fontId="6" fillId="18" borderId="70" xfId="0" applyFont="1" applyFill="1" applyBorder="1" applyAlignment="1">
      <alignment horizontal="left" vertical="center" wrapText="1"/>
    </xf>
    <xf numFmtId="0" fontId="6" fillId="18" borderId="48" xfId="0" applyFont="1" applyFill="1" applyBorder="1" applyAlignment="1">
      <alignment horizontal="left" vertical="center" wrapText="1"/>
    </xf>
    <xf numFmtId="0" fontId="6" fillId="18" borderId="71" xfId="0" applyFont="1" applyFill="1" applyBorder="1" applyAlignment="1">
      <alignment horizontal="left" vertical="center" wrapText="1"/>
    </xf>
    <xf numFmtId="0" fontId="6" fillId="18" borderId="6" xfId="0" applyFont="1" applyFill="1" applyBorder="1" applyAlignment="1">
      <alignment horizontal="left" vertical="center" wrapText="1" indent="3"/>
    </xf>
    <xf numFmtId="0" fontId="6" fillId="18" borderId="7" xfId="0" applyFont="1" applyFill="1" applyBorder="1" applyAlignment="1">
      <alignment horizontal="left" vertical="center" wrapText="1" indent="3"/>
    </xf>
    <xf numFmtId="0" fontId="6" fillId="18" borderId="4" xfId="0" applyFont="1" applyFill="1" applyBorder="1" applyAlignment="1">
      <alignment horizontal="left" vertical="center" wrapText="1" indent="3"/>
    </xf>
    <xf numFmtId="0" fontId="12" fillId="34" borderId="41" xfId="0" applyFont="1" applyFill="1" applyBorder="1" applyAlignment="1">
      <alignment horizontal="center" vertical="center"/>
    </xf>
    <xf numFmtId="0" fontId="12" fillId="34" borderId="1" xfId="0" applyFont="1" applyFill="1" applyBorder="1" applyAlignment="1">
      <alignment horizontal="center" vertical="center"/>
    </xf>
    <xf numFmtId="0" fontId="12" fillId="34" borderId="42" xfId="0" applyFont="1" applyFill="1" applyBorder="1" applyAlignment="1">
      <alignment horizontal="center" vertical="center"/>
    </xf>
    <xf numFmtId="0" fontId="10" fillId="6" borderId="38" xfId="0" applyFont="1" applyFill="1" applyBorder="1" applyAlignment="1">
      <alignment horizontal="center" vertical="center"/>
    </xf>
    <xf numFmtId="0" fontId="10" fillId="6" borderId="40" xfId="0" applyFont="1" applyFill="1" applyBorder="1" applyAlignment="1">
      <alignment horizontal="center" vertical="center"/>
    </xf>
    <xf numFmtId="0" fontId="37" fillId="16" borderId="62" xfId="0" applyFont="1" applyFill="1" applyBorder="1" applyAlignment="1">
      <alignment horizontal="center" vertical="center" wrapText="1"/>
    </xf>
    <xf numFmtId="0" fontId="37" fillId="16" borderId="63" xfId="0" applyFont="1" applyFill="1" applyBorder="1" applyAlignment="1">
      <alignment horizontal="center" vertical="center" wrapText="1"/>
    </xf>
    <xf numFmtId="0" fontId="37" fillId="16" borderId="64" xfId="0" applyFont="1" applyFill="1" applyBorder="1" applyAlignment="1">
      <alignment horizontal="center" vertical="center" wrapText="1"/>
    </xf>
    <xf numFmtId="0" fontId="35" fillId="16" borderId="62" xfId="0" applyFont="1" applyFill="1" applyBorder="1" applyAlignment="1">
      <alignment horizontal="center" vertical="center" wrapText="1"/>
    </xf>
    <xf numFmtId="0" fontId="35" fillId="16" borderId="63" xfId="0" applyFont="1" applyFill="1" applyBorder="1" applyAlignment="1">
      <alignment horizontal="center" vertical="center" wrapText="1"/>
    </xf>
    <xf numFmtId="0" fontId="35" fillId="16" borderId="66" xfId="0" applyFont="1" applyFill="1" applyBorder="1" applyAlignment="1">
      <alignment horizontal="center" vertical="center" wrapText="1"/>
    </xf>
    <xf numFmtId="0" fontId="6" fillId="0" borderId="0" xfId="0" applyFont="1" applyAlignment="1">
      <alignment horizontal="center"/>
    </xf>
    <xf numFmtId="0" fontId="6" fillId="0" borderId="56" xfId="0" applyFont="1" applyBorder="1" applyAlignment="1">
      <alignment horizontal="center"/>
    </xf>
    <xf numFmtId="0" fontId="2" fillId="0" borderId="31" xfId="0" applyFont="1" applyBorder="1" applyAlignment="1">
      <alignment horizontal="left" vertical="center" wrapText="1" indent="6"/>
    </xf>
    <xf numFmtId="0" fontId="2" fillId="0" borderId="32" xfId="0" applyFont="1" applyBorder="1" applyAlignment="1">
      <alignment horizontal="left" vertical="center" wrapText="1" indent="6"/>
    </xf>
    <xf numFmtId="0" fontId="22" fillId="0" borderId="31" xfId="0" applyFont="1" applyBorder="1" applyAlignment="1">
      <alignment horizontal="left" vertical="center" wrapText="1"/>
    </xf>
    <xf numFmtId="0" fontId="22" fillId="0" borderId="32" xfId="0" applyFont="1" applyBorder="1" applyAlignment="1">
      <alignment horizontal="left" vertical="center" wrapText="1"/>
    </xf>
    <xf numFmtId="0" fontId="2" fillId="0" borderId="31" xfId="0" applyFont="1" applyBorder="1" applyAlignment="1">
      <alignment horizontal="left" vertical="center" wrapText="1" indent="3"/>
    </xf>
    <xf numFmtId="0" fontId="2" fillId="0" borderId="32" xfId="0" applyFont="1" applyBorder="1" applyAlignment="1">
      <alignment horizontal="left" vertical="center" wrapText="1" indent="3"/>
    </xf>
    <xf numFmtId="0" fontId="5" fillId="0" borderId="31" xfId="0" applyFont="1" applyBorder="1" applyAlignment="1">
      <alignment horizontal="left" vertical="center" wrapText="1" indent="3"/>
    </xf>
    <xf numFmtId="0" fontId="5" fillId="0" borderId="32" xfId="0" applyFont="1" applyBorder="1" applyAlignment="1">
      <alignment horizontal="left" vertical="center" wrapText="1" indent="3"/>
    </xf>
    <xf numFmtId="0" fontId="2" fillId="0" borderId="31" xfId="0" applyFont="1" applyBorder="1" applyAlignment="1">
      <alignment horizontal="left" vertical="center" wrapText="1" indent="9"/>
    </xf>
    <xf numFmtId="0" fontId="2" fillId="0" borderId="32" xfId="0" applyFont="1" applyBorder="1" applyAlignment="1">
      <alignment horizontal="left" vertical="center" wrapText="1" indent="9"/>
    </xf>
    <xf numFmtId="0" fontId="2" fillId="14" borderId="31" xfId="0" applyFont="1" applyFill="1" applyBorder="1" applyAlignment="1">
      <alignment horizontal="center" vertical="center" wrapText="1"/>
    </xf>
    <xf numFmtId="0" fontId="2" fillId="14" borderId="32" xfId="0" applyFont="1" applyFill="1" applyBorder="1" applyAlignment="1">
      <alignment horizontal="center" vertical="center" wrapText="1"/>
    </xf>
    <xf numFmtId="0" fontId="28" fillId="0" borderId="31" xfId="0" applyFont="1" applyBorder="1" applyAlignment="1">
      <alignment horizontal="left" vertical="center" wrapText="1" indent="6"/>
    </xf>
    <xf numFmtId="0" fontId="28" fillId="0" borderId="32" xfId="0" applyFont="1" applyBorder="1" applyAlignment="1">
      <alignment horizontal="left" vertical="center" wrapText="1" indent="6"/>
    </xf>
    <xf numFmtId="0" fontId="39" fillId="0" borderId="31" xfId="2" applyBorder="1" applyAlignment="1">
      <alignment horizontal="left" vertical="center" wrapText="1" indent="6"/>
    </xf>
  </cellXfs>
  <cellStyles count="3">
    <cellStyle name="Hyperlink" xfId="2" builtinId="8"/>
    <cellStyle name="Normal" xfId="0" builtinId="0"/>
    <cellStyle name="Percent" xfId="1" builtinId="5"/>
  </cellStyles>
  <dxfs count="14">
    <dxf>
      <font>
        <b/>
        <i val="0"/>
      </font>
      <fill>
        <patternFill>
          <bgColor rgb="FF00B050"/>
        </patternFill>
      </fill>
    </dxf>
    <dxf>
      <font>
        <b/>
        <i val="0"/>
      </font>
      <fill>
        <patternFill>
          <bgColor rgb="FF00B050"/>
        </patternFill>
      </fill>
    </dxf>
    <dxf>
      <font>
        <b/>
        <i val="0"/>
      </font>
      <fill>
        <patternFill>
          <bgColor rgb="FF00B05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FF0000"/>
        </patternFill>
      </fill>
    </dxf>
    <dxf>
      <font>
        <b/>
        <i val="0"/>
      </font>
      <fill>
        <patternFill>
          <bgColor rgb="FF00B050"/>
        </patternFill>
      </fill>
    </dxf>
    <dxf>
      <font>
        <b/>
        <i val="0"/>
      </font>
      <fill>
        <patternFill>
          <bgColor rgb="FFFF0000"/>
        </patternFill>
      </fill>
    </dxf>
    <dxf>
      <font>
        <b/>
        <i val="0"/>
      </font>
      <fill>
        <patternFill>
          <bgColor rgb="FF00B050"/>
        </patternFill>
      </fill>
    </dxf>
  </dxfs>
  <tableStyles count="0" defaultTableStyle="TableStyleMedium2" defaultPivotStyle="PivotStyleLight16"/>
  <colors>
    <mruColors>
      <color rgb="FFDAC2EC"/>
      <color rgb="FFFFB9B9"/>
      <color rgb="FFFFABAB"/>
      <color rgb="FFFFB7B7"/>
      <color rgb="FFFFA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222250</xdr:colOff>
      <xdr:row>3</xdr:row>
      <xdr:rowOff>50800</xdr:rowOff>
    </xdr:from>
    <xdr:to>
      <xdr:col>15</xdr:col>
      <xdr:colOff>450850</xdr:colOff>
      <xdr:row>96</xdr:row>
      <xdr:rowOff>165100</xdr:rowOff>
    </xdr:to>
    <xdr:grpSp>
      <xdr:nvGrpSpPr>
        <xdr:cNvPr id="2" name="Group 15">
          <a:extLst>
            <a:ext uri="{FF2B5EF4-FFF2-40B4-BE49-F238E27FC236}">
              <a16:creationId xmlns:a16="http://schemas.microsoft.com/office/drawing/2014/main" id="{2C9646EC-391B-4DAF-A79C-F8C46E1DCD1B}"/>
            </a:ext>
          </a:extLst>
        </xdr:cNvPr>
        <xdr:cNvGrpSpPr/>
      </xdr:nvGrpSpPr>
      <xdr:grpSpPr>
        <a:xfrm>
          <a:off x="222250" y="615950"/>
          <a:ext cx="9372600" cy="17297400"/>
          <a:chOff x="19050" y="19050"/>
          <a:chExt cx="9372600" cy="17236110"/>
        </a:xfrm>
      </xdr:grpSpPr>
      <xdr:sp macro="" textlink="">
        <xdr:nvSpPr>
          <xdr:cNvPr id="5" name="TextBox 1">
            <a:extLst>
              <a:ext uri="{FF2B5EF4-FFF2-40B4-BE49-F238E27FC236}">
                <a16:creationId xmlns:a16="http://schemas.microsoft.com/office/drawing/2014/main" id="{8CB84502-40D6-418C-ACD2-E74088BB9F0E}"/>
              </a:ext>
            </a:extLst>
          </xdr:cNvPr>
          <xdr:cNvSpPr txBox="1"/>
        </xdr:nvSpPr>
        <xdr:spPr>
          <a:xfrm>
            <a:off x="19050" y="19050"/>
            <a:ext cx="9372600" cy="17236110"/>
          </a:xfrm>
          <a:prstGeom prst="rect">
            <a:avLst/>
          </a:prstGeom>
          <a:solidFill>
            <a:schemeClr val="bg1">
              <a:lumMod val="95000"/>
            </a:schemeClr>
          </a:solidFill>
          <a:ln w="762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a:latin typeface="Times New Roman" panose="02020603050405020304" pitchFamily="18" charset="0"/>
                <a:cs typeface="Times New Roman" panose="02020603050405020304" pitchFamily="18" charset="0"/>
              </a:rPr>
              <a:t>INTRODUCTION</a:t>
            </a:r>
          </a:p>
          <a:p>
            <a:pPr algn="ctr"/>
            <a:endParaRPr lang="en-US" sz="1200" b="1">
              <a:latin typeface="Times New Roman" panose="02020603050405020304" pitchFamily="18" charset="0"/>
              <a:cs typeface="Times New Roman" panose="02020603050405020304" pitchFamily="18" charset="0"/>
            </a:endParaRPr>
          </a:p>
          <a:p>
            <a:pPr algn="ctr"/>
            <a:r>
              <a:rPr lang="en-US" sz="1050">
                <a:latin typeface="Times New Roman" panose="02020603050405020304" pitchFamily="18" charset="0"/>
                <a:cs typeface="Times New Roman" panose="02020603050405020304" pitchFamily="18" charset="0"/>
              </a:rPr>
              <a:t>While the previous versions of the Comprehensive Emergency Management Plan (CEMP) Checklist worked well enough during their use, Washington State Emergency Management Division (EMD) identified a greater need to step away from the previous “one size fits all” approach to CEMP planning and review; introducing the new and improved Tiered Approach to CEMPs.</a:t>
            </a:r>
          </a:p>
          <a:p>
            <a:r>
              <a:rPr lang="en-US" sz="1050">
                <a:latin typeface="Times New Roman" panose="02020603050405020304" pitchFamily="18" charset="0"/>
                <a:cs typeface="Times New Roman" panose="02020603050405020304" pitchFamily="18" charset="0"/>
              </a:rPr>
              <a:t> </a:t>
            </a:r>
          </a:p>
          <a:p>
            <a:pPr algn="ctr"/>
            <a:r>
              <a:rPr lang="en-US" sz="1050">
                <a:latin typeface="Times New Roman" panose="02020603050405020304" pitchFamily="18" charset="0"/>
                <a:cs typeface="Times New Roman" panose="02020603050405020304" pitchFamily="18" charset="0"/>
              </a:rPr>
              <a:t>The tiered approach is meant to accommodate all the various methods, formats (functional vs. ESF), structures, etc. of the CEMP, which either currently exist or are desired at the local level, and focus more on the specific content.  There are three (3) tiers in this planning approach, and they are as follows:</a:t>
            </a:r>
          </a:p>
          <a:p>
            <a:pPr algn="l"/>
            <a:endParaRPr lang="en-US" sz="1200" b="1">
              <a:effectLst/>
              <a:latin typeface="Times New Roman" panose="02020603050405020304" pitchFamily="18" charset="0"/>
              <a:ea typeface="Times New Roman" panose="02020603050405020304" pitchFamily="18" charset="0"/>
              <a:cs typeface="Times New Roman" panose="02020603050405020304" pitchFamily="18" charset="0"/>
            </a:endParaRPr>
          </a:p>
          <a:p>
            <a:pPr algn="l"/>
            <a:r>
              <a:rPr lang="en-US" sz="1200" b="1">
                <a:effectLst/>
                <a:latin typeface="Times New Roman" panose="02020603050405020304" pitchFamily="18" charset="0"/>
                <a:ea typeface="Times New Roman" panose="02020603050405020304" pitchFamily="18" charset="0"/>
                <a:cs typeface="Times New Roman" panose="02020603050405020304" pitchFamily="18" charset="0"/>
              </a:rPr>
              <a:t>Tier III – Lawful Requirements (</a:t>
            </a:r>
            <a:r>
              <a:rPr lang="en-US" sz="1200" b="1">
                <a:solidFill>
                  <a:srgbClr val="FF0000"/>
                </a:solidFill>
                <a:effectLst/>
                <a:latin typeface="Times New Roman" panose="02020603050405020304" pitchFamily="18" charset="0"/>
                <a:ea typeface="Times New Roman" panose="02020603050405020304" pitchFamily="18" charset="0"/>
                <a:cs typeface="Times New Roman" panose="02020603050405020304" pitchFamily="18" charset="0"/>
              </a:rPr>
              <a:t>RED</a:t>
            </a:r>
            <a:r>
              <a:rPr lang="en-US" sz="1200" b="1">
                <a:effectLst/>
                <a:latin typeface="Times New Roman" panose="02020603050405020304" pitchFamily="18" charset="0"/>
                <a:ea typeface="Times New Roman" panose="02020603050405020304" pitchFamily="18" charset="0"/>
                <a:cs typeface="Times New Roman" panose="02020603050405020304" pitchFamily="18" charset="0"/>
              </a:rPr>
              <a:t> TAB)</a:t>
            </a:r>
            <a:r>
              <a:rPr lang="en-US" sz="1200" i="1">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200" i="1" u="sng">
                <a:effectLst/>
                <a:latin typeface="Times New Roman" panose="02020603050405020304" pitchFamily="18" charset="0"/>
                <a:ea typeface="Times New Roman" panose="02020603050405020304" pitchFamily="18" charset="0"/>
                <a:cs typeface="Times New Roman" panose="02020603050405020304" pitchFamily="18" charset="0"/>
              </a:rPr>
              <a:t>all CEMPs shall</a:t>
            </a:r>
            <a:r>
              <a:rPr lang="en-US" sz="1200" i="1" u="sng" baseline="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200" i="1" u="sng">
                <a:effectLst/>
                <a:latin typeface="Times New Roman" panose="02020603050405020304" pitchFamily="18" charset="0"/>
                <a:ea typeface="Times New Roman" panose="02020603050405020304" pitchFamily="18" charset="0"/>
                <a:cs typeface="Times New Roman" panose="02020603050405020304" pitchFamily="18" charset="0"/>
              </a:rPr>
              <a:t>contain the elements identified in this tier to reach EMD’s consistency review in accordance with federal and state laws as an emergency management organization.</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This worksheet was developed</a:t>
            </a:r>
            <a:r>
              <a:rPr lang="en-US" sz="1200" baseline="0">
                <a:effectLst/>
                <a:latin typeface="Times New Roman" panose="02020603050405020304" pitchFamily="18" charset="0"/>
                <a:ea typeface="Times New Roman" panose="02020603050405020304" pitchFamily="18" charset="0"/>
                <a:cs typeface="Times New Roman" panose="02020603050405020304" pitchFamily="18" charset="0"/>
              </a:rPr>
              <a:t> to meet the requirements of state and fedeal law. </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Lack of detail in the Tier III element</a:t>
            </a:r>
            <a:r>
              <a:rPr lang="en-US" sz="1200" baseline="0">
                <a:effectLst/>
                <a:latin typeface="Times New Roman" panose="02020603050405020304" pitchFamily="18" charset="0"/>
                <a:ea typeface="Times New Roman" panose="02020603050405020304" pitchFamily="18" charset="0"/>
                <a:cs typeface="Times New Roman" panose="02020603050405020304" pitchFamily="18" charset="0"/>
              </a:rPr>
              <a:t> was</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meant to accommodate the flexibility of each jurisdiction to truly and realistically address these required elements based on available resources, organizational structure, operational procedure, etc.  The CEMP will meet standards if the jurisdiction addresses a tailored approach to include the required elements.</a:t>
            </a:r>
          </a:p>
          <a:p>
            <a:pPr algn="l"/>
            <a:endParaRPr lang="en-US" sz="1200">
              <a:effectLst/>
              <a:latin typeface="Times New Roman" panose="02020603050405020304" pitchFamily="18" charset="0"/>
              <a:ea typeface="Times New Roman" panose="02020603050405020304" pitchFamily="18" charset="0"/>
              <a:cs typeface="Times New Roman" panose="02020603050405020304" pitchFamily="18" charset="0"/>
            </a:endParaRPr>
          </a:p>
          <a:p>
            <a:pPr algn="l"/>
            <a:r>
              <a:rPr lang="en-US" sz="1200" b="1">
                <a:effectLst/>
                <a:latin typeface="Times New Roman" panose="02020603050405020304" pitchFamily="18" charset="0"/>
                <a:ea typeface="Times New Roman" panose="02020603050405020304" pitchFamily="18" charset="0"/>
                <a:cs typeface="Times New Roman" panose="02020603050405020304" pitchFamily="18" charset="0"/>
              </a:rPr>
              <a:t>Tier II – State Suggestions (</a:t>
            </a:r>
            <a:r>
              <a:rPr lang="en-US" sz="1200" b="1">
                <a:solidFill>
                  <a:schemeClr val="accent2"/>
                </a:solidFill>
                <a:effectLst/>
                <a:latin typeface="Times New Roman" panose="02020603050405020304" pitchFamily="18" charset="0"/>
                <a:ea typeface="Times New Roman" panose="02020603050405020304" pitchFamily="18" charset="0"/>
                <a:cs typeface="Times New Roman" panose="02020603050405020304" pitchFamily="18" charset="0"/>
              </a:rPr>
              <a:t>ORANGE</a:t>
            </a:r>
            <a:r>
              <a:rPr lang="en-US" sz="1200" b="1" baseline="0">
                <a:effectLst/>
                <a:latin typeface="Times New Roman" panose="02020603050405020304" pitchFamily="18" charset="0"/>
                <a:ea typeface="Times New Roman" panose="02020603050405020304" pitchFamily="18" charset="0"/>
                <a:cs typeface="Times New Roman" panose="02020603050405020304" pitchFamily="18" charset="0"/>
              </a:rPr>
              <a:t> TAB)</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the next logical phase in the CEMP planning process and flexibly based on the guidance provided by the Federal Emergency Management Agency (FEMA) through an analysis of the National Planning Frameworks and</a:t>
            </a:r>
            <a:r>
              <a:rPr lang="en-US" sz="1200" baseline="0">
                <a:effectLst/>
                <a:latin typeface="Times New Roman" panose="02020603050405020304" pitchFamily="18" charset="0"/>
                <a:ea typeface="Times New Roman" panose="02020603050405020304" pitchFamily="18" charset="0"/>
                <a:cs typeface="Times New Roman" panose="02020603050405020304" pitchFamily="18" charset="0"/>
              </a:rPr>
              <a:t> to align with the State CEMP</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200" i="1">
                <a:effectLst/>
                <a:latin typeface="Times New Roman" panose="02020603050405020304" pitchFamily="18" charset="0"/>
                <a:ea typeface="Times New Roman" panose="02020603050405020304" pitchFamily="18" charset="0"/>
                <a:cs typeface="Times New Roman" panose="02020603050405020304" pitchFamily="18" charset="0"/>
              </a:rPr>
              <a:t>While not required,</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200" i="1">
                <a:effectLst/>
                <a:latin typeface="Times New Roman" panose="02020603050405020304" pitchFamily="18" charset="0"/>
                <a:ea typeface="Times New Roman" panose="02020603050405020304" pitchFamily="18" charset="0"/>
                <a:cs typeface="Times New Roman" panose="02020603050405020304" pitchFamily="18" charset="0"/>
              </a:rPr>
              <a:t>the state suggests implementing these Tier II elements to support a coordinated state-wide emergency management effort.</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1200" u="sng">
              <a:effectLst/>
              <a:latin typeface="Times New Roman" panose="02020603050405020304" pitchFamily="18" charset="0"/>
              <a:ea typeface="Times New Roman" panose="02020603050405020304" pitchFamily="18" charset="0"/>
              <a:cs typeface="Times New Roman" panose="02020603050405020304" pitchFamily="18" charset="0"/>
            </a:endParaRPr>
          </a:p>
          <a:p>
            <a:pPr algn="l"/>
            <a:endParaRPr lang="en-US" sz="1400" u="none">
              <a:effectLst/>
              <a:latin typeface="Arial" panose="020B0604020202020204" pitchFamily="34" charset="0"/>
              <a:ea typeface="Times New Roman" panose="02020603050405020304" pitchFamily="18" charset="0"/>
              <a:cs typeface="Times New Roman" panose="02020603050405020304" pitchFamily="18" charset="0"/>
            </a:endParaRPr>
          </a:p>
          <a:p>
            <a:pPr algn="l"/>
            <a:r>
              <a:rPr lang="en-US" sz="1200" b="1">
                <a:effectLst/>
                <a:latin typeface="Times New Roman" panose="02020603050405020304" pitchFamily="18" charset="0"/>
                <a:ea typeface="Times New Roman" panose="02020603050405020304" pitchFamily="18" charset="0"/>
                <a:cs typeface="Times New Roman" panose="02020603050405020304" pitchFamily="18" charset="0"/>
              </a:rPr>
              <a:t>Tier I – All</a:t>
            </a:r>
            <a:r>
              <a:rPr lang="en-US" sz="1200" b="1" baseline="0">
                <a:effectLst/>
                <a:latin typeface="Times New Roman" panose="02020603050405020304" pitchFamily="18" charset="0"/>
                <a:ea typeface="Times New Roman" panose="02020603050405020304" pitchFamily="18" charset="0"/>
                <a:cs typeface="Times New Roman" panose="02020603050405020304" pitchFamily="18" charset="0"/>
              </a:rPr>
              <a:t> elements that can be addressed based on Lawful Requirements, State Suggestions, and  </a:t>
            </a:r>
            <a:r>
              <a:rPr lang="en-US" sz="1200" b="1">
                <a:effectLst/>
                <a:latin typeface="Times New Roman" panose="02020603050405020304" pitchFamily="18" charset="0"/>
                <a:ea typeface="Times New Roman" panose="02020603050405020304" pitchFamily="18" charset="0"/>
                <a:cs typeface="Times New Roman" panose="02020603050405020304" pitchFamily="18" charset="0"/>
              </a:rPr>
              <a:t>Optional Pursuits (</a:t>
            </a:r>
            <a:r>
              <a:rPr lang="en-US" sz="1200" b="1">
                <a:solidFill>
                  <a:schemeClr val="accent4"/>
                </a:solidFill>
                <a:effectLst/>
                <a:latin typeface="Times New Roman" panose="02020603050405020304" pitchFamily="18" charset="0"/>
                <a:ea typeface="Times New Roman" panose="02020603050405020304" pitchFamily="18" charset="0"/>
                <a:cs typeface="Times New Roman" panose="02020603050405020304" pitchFamily="18" charset="0"/>
              </a:rPr>
              <a:t>YELLOW</a:t>
            </a:r>
            <a:r>
              <a:rPr lang="en-US" sz="1200" b="1" baseline="0">
                <a:effectLst/>
                <a:latin typeface="Times New Roman" panose="02020603050405020304" pitchFamily="18" charset="0"/>
                <a:ea typeface="Times New Roman" panose="02020603050405020304" pitchFamily="18" charset="0"/>
                <a:cs typeface="Times New Roman" panose="02020603050405020304" pitchFamily="18" charset="0"/>
              </a:rPr>
              <a:t> TAB)</a:t>
            </a:r>
            <a:r>
              <a:rPr lang="en-US" sz="1200" i="1">
                <a:effectLst/>
                <a:latin typeface="Times New Roman" panose="02020603050405020304" pitchFamily="18" charset="0"/>
                <a:ea typeface="Times New Roman" panose="02020603050405020304" pitchFamily="18" charset="0"/>
                <a:cs typeface="Times New Roman" panose="02020603050405020304" pitchFamily="18" charset="0"/>
              </a:rPr>
              <a:t>, meant to provide</a:t>
            </a:r>
            <a:r>
              <a:rPr lang="en-US" sz="1200" i="1" baseline="0">
                <a:effectLst/>
                <a:latin typeface="Times New Roman" panose="02020603050405020304" pitchFamily="18" charset="0"/>
                <a:ea typeface="Times New Roman" panose="02020603050405020304" pitchFamily="18" charset="0"/>
                <a:cs typeface="Times New Roman" panose="02020603050405020304" pitchFamily="18" charset="0"/>
              </a:rPr>
              <a:t> a wide scope for review, capturing lawful requirements, state suggestions, and optional elements that address EMAP. </a:t>
            </a:r>
            <a:r>
              <a:rPr lang="en-US" sz="1200" i="1">
                <a:effectLst/>
                <a:latin typeface="Times New Roman" panose="02020603050405020304" pitchFamily="18" charset="0"/>
                <a:ea typeface="Times New Roman" panose="02020603050405020304" pitchFamily="18" charset="0"/>
                <a:cs typeface="Times New Roman" panose="02020603050405020304" pitchFamily="18" charset="0"/>
              </a:rPr>
              <a:t> .</a:t>
            </a:r>
            <a:r>
              <a:rPr lang="en-US" sz="1200">
                <a:effectLst/>
                <a:latin typeface="Times New Roman" panose="02020603050405020304" pitchFamily="18" charset="0"/>
                <a:ea typeface="Times New Roman" panose="02020603050405020304" pitchFamily="18" charset="0"/>
                <a:cs typeface="Times New Roman" panose="02020603050405020304" pitchFamily="18" charset="0"/>
              </a:rPr>
              <a:t>  Some jurisdictions pursue national accreditation, certification, etc. while others may desire a more robust evacuation plan.  </a:t>
            </a:r>
            <a:r>
              <a:rPr lang="en-US" sz="1200" b="1" u="sng">
                <a:effectLst/>
                <a:latin typeface="Times New Roman" panose="02020603050405020304" pitchFamily="18" charset="0"/>
                <a:ea typeface="Times New Roman" panose="02020603050405020304" pitchFamily="18" charset="0"/>
                <a:cs typeface="Times New Roman" panose="02020603050405020304" pitchFamily="18" charset="0"/>
              </a:rPr>
              <a:t>EMD will use this checklist to provide a comprehensive</a:t>
            </a:r>
            <a:r>
              <a:rPr lang="en-US" sz="1200" b="1" u="sng" baseline="0">
                <a:effectLst/>
                <a:latin typeface="Times New Roman" panose="02020603050405020304" pitchFamily="18" charset="0"/>
                <a:ea typeface="Times New Roman" panose="02020603050405020304" pitchFamily="18" charset="0"/>
                <a:cs typeface="Times New Roman" panose="02020603050405020304" pitchFamily="18" charset="0"/>
              </a:rPr>
              <a:t> review of each plan</a:t>
            </a:r>
            <a:r>
              <a:rPr lang="en-US" sz="1200" u="sng">
                <a:effectLst/>
                <a:latin typeface="Times New Roman" panose="02020603050405020304" pitchFamily="18" charset="0"/>
                <a:ea typeface="Times New Roman" panose="02020603050405020304" pitchFamily="18" charset="0"/>
                <a:cs typeface="Times New Roman" panose="02020603050405020304" pitchFamily="18" charset="0"/>
              </a:rPr>
              <a:t>.</a:t>
            </a:r>
            <a:endParaRPr lang="en-US" sz="1400">
              <a:effectLst/>
              <a:latin typeface="Arial" panose="020B0604020202020204" pitchFamily="34" charset="0"/>
              <a:ea typeface="Times New Roman" panose="02020603050405020304" pitchFamily="18" charset="0"/>
              <a:cs typeface="Times New Roman" panose="02020603050405020304" pitchFamily="18" charset="0"/>
            </a:endParaRPr>
          </a:p>
          <a:p>
            <a:r>
              <a:rPr lang="en-US" sz="1200">
                <a:latin typeface="Times New Roman" panose="02020603050405020304" pitchFamily="18" charset="0"/>
                <a:cs typeface="Times New Roman" panose="02020603050405020304" pitchFamily="18" charset="0"/>
              </a:rPr>
              <a:t> </a:t>
            </a:r>
          </a:p>
          <a:p>
            <a:pPr algn="ctr"/>
            <a:r>
              <a:rPr lang="en-US" sz="1050">
                <a:latin typeface="Times New Roman" panose="02020603050405020304" pitchFamily="18" charset="0"/>
                <a:cs typeface="Times New Roman" panose="02020603050405020304" pitchFamily="18" charset="0"/>
              </a:rPr>
              <a:t>The intent behind this Tiered Approach is to ensure the lawful requirements emergency management organizations must provide their citizens are thoroughly identified, but tailored to each jurisdiction.  Once those requirements are identified, the state wants to be more approachable in providing support to jurisdictions for improving their planning efforts while not increasing any type of mandatory burden on local resources.  Finally, for those who possess the resources and desire to strive for some degree of accreditation process, the state should be here to provide support and guidance to jurisdictions to reach their individual goals.</a:t>
            </a:r>
          </a:p>
          <a:p>
            <a:pPr algn="ctr"/>
            <a:r>
              <a:rPr lang="en-US" sz="1200">
                <a:latin typeface="Times New Roman" panose="02020603050405020304" pitchFamily="18" charset="0"/>
                <a:cs typeface="Times New Roman" panose="02020603050405020304" pitchFamily="18" charset="0"/>
              </a:rPr>
              <a:t>--------------------------------------------------------------------------------------------------------------------------------------------------------------------------------</a:t>
            </a:r>
            <a:endPar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INSTRUCTIONS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*refer to the images below*</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 Definitions:</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1.1. </a:t>
            </a:r>
            <a:r>
              <a:rPr kumimoji="0" lang="en-US" sz="11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Category</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 identifies the tier of each element.</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1.2. </a:t>
            </a:r>
            <a:r>
              <a:rPr kumimoji="0" lang="en-US" sz="11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Requirements to be Addressed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identifies each element of the lawful requirement which a plan must address.</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1.3</a:t>
            </a:r>
            <a:r>
              <a:rPr kumimoji="0" lang="en-US" sz="1100" b="1"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kumimoji="0" lang="en-US" sz="11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References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visual identifier of the federal and state laws or guidance in which each element can be found.</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1.4 </a:t>
            </a:r>
            <a:r>
              <a:rPr kumimoji="0" lang="en-US" sz="11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Color codes for each cell-</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Green Cells: Element information found in plan</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Red Cells: Information missing</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Yellow Cells: EMAP Recommendations (optional)</a:t>
            </a:r>
          </a:p>
          <a:p>
            <a:pPr marL="457200" marR="0" lvl="1"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 How to Use the Evaluation Tool: (start with Tier I tab).</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a:r>
            <a:r>
              <a:rPr kumimoji="0" lang="en-US" sz="1200" b="0" i="0"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Each worksheet contains formulas to easily check off elements contained in the other worksheets. </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2.1.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Locate the identified element in the plan.</a:t>
            </a:r>
          </a:p>
          <a:p>
            <a:pPr marL="914400" marR="0" lvl="2"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2.1.1.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there is sufficient information in the plan which addresses the element, enter a </a:t>
            </a:r>
            <a:r>
              <a:rPr kumimoji="0" lang="en-US" sz="14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in the "Category" column and the location (page number) in the "Pg. or Section" Column next to the identified element.</a:t>
            </a:r>
          </a:p>
          <a:p>
            <a:pPr marL="914400" marR="0" lvl="2"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2.1.2. </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If there is </a:t>
            </a:r>
            <a:r>
              <a:rPr kumimoji="0" lang="en-US" sz="1100" b="0" i="1" u="sng"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not</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sufficient information in the plan which addresses the element, or the information is missing entirely, leave </a:t>
            </a: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blank</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2.2.</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the end of each section, there is a "Section Score" which will tally the information entered into the "Category" box.</a:t>
            </a:r>
          </a:p>
          <a:p>
            <a:pPr marL="914400" marR="0" lvl="2"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2.2.1.</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The tallied "Section Score" will be compared to the section scores' total, located directly below the tallied score.</a:t>
            </a:r>
          </a:p>
          <a:p>
            <a:pPr marL="457200" marR="0" lvl="1"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2.3.</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At the very end of each Tier there is an "Overall Score": a percentage based on the sum of all sections within that Tier.</a:t>
            </a:r>
          </a:p>
          <a:p>
            <a:pPr marL="914400" marR="0" lvl="2" indent="0" algn="l"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2.3.1.</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This "Overall Score" is meant to provide a consistent evaluation and is accompanied by a short paragraph of additional instructions depending on the score received.</a:t>
            </a:r>
            <a:endPar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b="1">
              <a:latin typeface="Times New Roman" panose="02020603050405020304" pitchFamily="18" charset="0"/>
              <a:cs typeface="Times New Roman" panose="02020603050405020304" pitchFamily="18" charset="0"/>
            </a:endParaRPr>
          </a:p>
          <a:p>
            <a:pPr algn="ctr"/>
            <a:endParaRPr lang="en-US" sz="1200" b="1">
              <a:latin typeface="Times New Roman" panose="02020603050405020304" pitchFamily="18" charset="0"/>
              <a:cs typeface="Times New Roman" panose="02020603050405020304" pitchFamily="18" charset="0"/>
            </a:endParaRPr>
          </a:p>
          <a:p>
            <a:pPr algn="ctr"/>
            <a:r>
              <a:rPr lang="en-US" sz="1200" b="1">
                <a:latin typeface="Times New Roman" panose="02020603050405020304" pitchFamily="18" charset="0"/>
                <a:cs typeface="Times New Roman" panose="02020603050405020304" pitchFamily="18" charset="0"/>
              </a:rPr>
              <a:t>*EXAMPLE*</a:t>
            </a:r>
            <a:endParaRPr lang="en-US" sz="1200" b="0">
              <a:latin typeface="Times New Roman" panose="02020603050405020304" pitchFamily="18" charset="0"/>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While reviewing a plan, all the elements in the below section were discussed in enough detail to satisfy the requirement, with the exception of one of the required elements ("Limited English Proficiency (LEP)").</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A "</a:t>
            </a:r>
            <a:r>
              <a:rPr kumimoji="0" lang="en-US" sz="16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was placed in all the category boxes of the elements which were located and described.</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However, the plan did not include a discussion of "LEP Program Requirements," which we can see is a requirement in PPD-8, Chapter 38.52 RCW as amended by SSB 5046.</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So, the category box to the left of the "Limited English Proficiency" element was left </a:t>
            </a:r>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blank</a:t>
            </a: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 to signify the missing information.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In this example, the "Communications Score" (at the bottom, left) displays a "8 out of  9" because there is only one missing element, the "LEP," out of the ten elements identified as requirements for the section.</a:t>
            </a:r>
          </a:p>
          <a:p>
            <a:pPr algn="ctr"/>
            <a:endParaRPr lang="en-US" sz="1200" b="0">
              <a:latin typeface="Times New Roman" panose="02020603050405020304" pitchFamily="18" charset="0"/>
              <a:cs typeface="Times New Roman" panose="02020603050405020304" pitchFamily="18" charset="0"/>
            </a:endParaRPr>
          </a:p>
        </xdr:txBody>
      </xdr:sp>
      <xdr:pic>
        <xdr:nvPicPr>
          <xdr:cNvPr id="11" name="Picture 7">
            <a:extLst>
              <a:ext uri="{FF2B5EF4-FFF2-40B4-BE49-F238E27FC236}">
                <a16:creationId xmlns:a16="http://schemas.microsoft.com/office/drawing/2014/main" id="{F128F423-4052-4DFE-BF06-5441A48860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50" y="11646503"/>
            <a:ext cx="8788400" cy="75292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grpSp>
    <xdr:clientData/>
  </xdr:twoCellAnchor>
  <xdr:twoCellAnchor editAs="oneCell">
    <xdr:from>
      <xdr:col>0</xdr:col>
      <xdr:colOff>311944</xdr:colOff>
      <xdr:row>50</xdr:row>
      <xdr:rowOff>176992</xdr:rowOff>
    </xdr:from>
    <xdr:to>
      <xdr:col>13</xdr:col>
      <xdr:colOff>311944</xdr:colOff>
      <xdr:row>65</xdr:row>
      <xdr:rowOff>127001</xdr:rowOff>
    </xdr:to>
    <xdr:pic>
      <xdr:nvPicPr>
        <xdr:cNvPr id="9" name="Picture 8">
          <a:extLst>
            <a:ext uri="{FF2B5EF4-FFF2-40B4-BE49-F238E27FC236}">
              <a16:creationId xmlns:a16="http://schemas.microsoft.com/office/drawing/2014/main" id="{C2AEAC49-9A58-7595-EAC6-86F39D5D1D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944" y="9454342"/>
          <a:ext cx="7924800" cy="2712259"/>
        </a:xfrm>
        <a:prstGeom prst="rect">
          <a:avLst/>
        </a:prstGeom>
      </xdr:spPr>
    </xdr:pic>
    <xdr:clientData/>
  </xdr:twoCellAnchor>
  <xdr:twoCellAnchor editAs="oneCell">
    <xdr:from>
      <xdr:col>0</xdr:col>
      <xdr:colOff>353218</xdr:colOff>
      <xdr:row>83</xdr:row>
      <xdr:rowOff>156369</xdr:rowOff>
    </xdr:from>
    <xdr:to>
      <xdr:col>14</xdr:col>
      <xdr:colOff>105032</xdr:colOff>
      <xdr:row>92</xdr:row>
      <xdr:rowOff>57151</xdr:rowOff>
    </xdr:to>
    <xdr:pic>
      <xdr:nvPicPr>
        <xdr:cNvPr id="17" name="Picture 16">
          <a:extLst>
            <a:ext uri="{FF2B5EF4-FFF2-40B4-BE49-F238E27FC236}">
              <a16:creationId xmlns:a16="http://schemas.microsoft.com/office/drawing/2014/main" id="{6561986E-173F-364F-D667-AD66B898D3D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3218" y="15510669"/>
          <a:ext cx="8286214" cy="155813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ada.gov/pcatoolkit/chap7emergencymgmt.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A42"/>
  <sheetViews>
    <sheetView zoomScale="120" zoomScaleNormal="120" workbookViewId="0">
      <selection activeCell="O128" sqref="O128"/>
    </sheetView>
  </sheetViews>
  <sheetFormatPr defaultRowHeight="14.4" x14ac:dyDescent="0.3"/>
  <sheetData>
    <row r="1" spans="1:1" ht="15.6" x14ac:dyDescent="0.3">
      <c r="A1" s="33"/>
    </row>
    <row r="42" ht="19.2" customHeight="1" x14ac:dyDescent="0.3"/>
  </sheetData>
  <printOptions horizontalCentered="1" verticalCentered="1"/>
  <pageMargins left="0.7" right="0.7" top="0.75" bottom="0.75" header="0.3" footer="0.3"/>
  <pageSetup scale="54"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K125"/>
  <sheetViews>
    <sheetView zoomScale="90" zoomScaleNormal="90" workbookViewId="0">
      <pane ySplit="2" topLeftCell="A65" activePane="bottomLeft" state="frozen"/>
      <selection pane="bottomLeft" activeCell="B60" sqref="B60"/>
    </sheetView>
  </sheetViews>
  <sheetFormatPr defaultColWidth="8.6640625" defaultRowHeight="15.6" x14ac:dyDescent="0.3"/>
  <cols>
    <col min="1" max="1" width="9.109375" style="5" customWidth="1"/>
    <col min="2" max="2" width="11.6640625" style="5" customWidth="1"/>
    <col min="3" max="5" width="40.6640625" style="3" customWidth="1"/>
    <col min="6" max="6" width="67.21875" style="134" bestFit="1" customWidth="1"/>
    <col min="7" max="16384" width="8.6640625" style="3"/>
  </cols>
  <sheetData>
    <row r="1" spans="1:11" ht="18.600000000000001" customHeight="1" thickTop="1" x14ac:dyDescent="0.3">
      <c r="A1" s="10" t="s">
        <v>0</v>
      </c>
      <c r="B1" s="84" t="s">
        <v>1</v>
      </c>
      <c r="C1" s="270" t="s">
        <v>2</v>
      </c>
      <c r="D1" s="270"/>
      <c r="E1" s="270"/>
      <c r="F1" s="277" t="s">
        <v>3</v>
      </c>
    </row>
    <row r="2" spans="1:11" ht="15.6" customHeight="1" x14ac:dyDescent="0.3">
      <c r="A2" s="11" t="s">
        <v>4</v>
      </c>
      <c r="B2" s="83" t="s">
        <v>5</v>
      </c>
      <c r="C2" s="271"/>
      <c r="D2" s="271"/>
      <c r="E2" s="271"/>
      <c r="F2" s="278"/>
    </row>
    <row r="3" spans="1:11" ht="33.6" customHeight="1" x14ac:dyDescent="0.3">
      <c r="A3" s="272" t="s">
        <v>1034</v>
      </c>
      <c r="B3" s="273"/>
      <c r="C3" s="273"/>
      <c r="D3" s="273"/>
      <c r="E3" s="273"/>
      <c r="F3" s="171"/>
    </row>
    <row r="4" spans="1:11" s="1" customFormat="1" x14ac:dyDescent="0.3">
      <c r="A4" s="11">
        <f>' Tier II - Suggestions'!A7</f>
        <v>0</v>
      </c>
      <c r="B4" s="80">
        <f>' Tier II - Suggestions'!B7</f>
        <v>0</v>
      </c>
      <c r="C4" s="257" t="s">
        <v>10</v>
      </c>
      <c r="D4" s="257"/>
      <c r="E4" s="257"/>
      <c r="F4" s="172" t="s">
        <v>916</v>
      </c>
      <c r="G4" s="3"/>
      <c r="H4" s="3"/>
      <c r="I4" s="3"/>
      <c r="J4" s="3"/>
      <c r="K4" s="3"/>
    </row>
    <row r="5" spans="1:11" s="1" customFormat="1" x14ac:dyDescent="0.3">
      <c r="A5" s="11">
        <f>' Tier II - Suggestions'!A8</f>
        <v>0</v>
      </c>
      <c r="B5" s="80">
        <f>' Tier II - Suggestions'!B8</f>
        <v>0</v>
      </c>
      <c r="C5" s="257" t="s">
        <v>879</v>
      </c>
      <c r="D5" s="257"/>
      <c r="E5" s="257"/>
      <c r="F5" s="172" t="s">
        <v>916</v>
      </c>
      <c r="G5" s="3"/>
      <c r="H5" s="3"/>
      <c r="I5" s="3"/>
      <c r="J5" s="3"/>
      <c r="K5" s="3"/>
    </row>
    <row r="6" spans="1:11" s="1" customFormat="1" x14ac:dyDescent="0.3">
      <c r="A6" s="11">
        <f>' Tier II - Suggestions'!A21</f>
        <v>0</v>
      </c>
      <c r="B6" s="80">
        <f>' Tier II - Suggestions'!B21</f>
        <v>0</v>
      </c>
      <c r="C6" s="257" t="s">
        <v>13</v>
      </c>
      <c r="D6" s="257"/>
      <c r="E6" s="257"/>
      <c r="F6" s="172" t="s">
        <v>916</v>
      </c>
      <c r="G6" s="3"/>
      <c r="H6" s="3"/>
      <c r="I6" s="3"/>
      <c r="J6" s="3"/>
      <c r="K6" s="3"/>
    </row>
    <row r="7" spans="1:11" s="1" customFormat="1" x14ac:dyDescent="0.3">
      <c r="A7" s="11">
        <f>' Tier II - Suggestions'!A22</f>
        <v>0</v>
      </c>
      <c r="B7" s="80">
        <f>' Tier II - Suggestions'!B22</f>
        <v>0</v>
      </c>
      <c r="C7" s="257" t="s">
        <v>14</v>
      </c>
      <c r="D7" s="257"/>
      <c r="E7" s="257"/>
      <c r="F7" s="172" t="s">
        <v>916</v>
      </c>
      <c r="G7" s="3"/>
      <c r="H7" s="3"/>
      <c r="I7" s="3"/>
      <c r="J7" s="3"/>
      <c r="K7" s="3"/>
    </row>
    <row r="8" spans="1:11" s="1" customFormat="1" x14ac:dyDescent="0.3">
      <c r="A8" s="177">
        <f>SUM(A4:A7)</f>
        <v>0</v>
      </c>
      <c r="B8" s="81">
        <v>4</v>
      </c>
      <c r="C8" s="254" t="s">
        <v>15</v>
      </c>
      <c r="D8" s="255"/>
      <c r="E8" s="255"/>
      <c r="F8" s="173"/>
      <c r="G8" s="3"/>
      <c r="H8" s="3"/>
      <c r="I8" s="3"/>
      <c r="J8" s="3"/>
      <c r="K8" s="3"/>
    </row>
    <row r="9" spans="1:11" s="1" customFormat="1" x14ac:dyDescent="0.3">
      <c r="A9" s="16"/>
      <c r="B9" s="81"/>
      <c r="C9" s="241"/>
      <c r="D9" s="242"/>
      <c r="E9" s="242"/>
      <c r="F9" s="52"/>
      <c r="G9" s="3"/>
      <c r="H9" s="3"/>
      <c r="I9" s="3"/>
      <c r="J9" s="3"/>
      <c r="K9" s="3"/>
    </row>
    <row r="10" spans="1:11" s="1" customFormat="1" x14ac:dyDescent="0.3">
      <c r="A10" s="11">
        <f>' Tier II - Suggestions'!A25</f>
        <v>0</v>
      </c>
      <c r="B10" s="80">
        <f>' Tier II - Suggestions'!B25</f>
        <v>0</v>
      </c>
      <c r="C10" s="258" t="s">
        <v>883</v>
      </c>
      <c r="D10" s="258"/>
      <c r="E10" s="258"/>
      <c r="F10" s="175" t="s">
        <v>916</v>
      </c>
      <c r="G10" s="3"/>
      <c r="H10" s="3"/>
      <c r="I10" s="3"/>
      <c r="J10" s="3"/>
      <c r="K10" s="3"/>
    </row>
    <row r="11" spans="1:11" s="1" customFormat="1" x14ac:dyDescent="0.3">
      <c r="A11" s="80">
        <f>' Tier II - Suggestions'!A26</f>
        <v>0</v>
      </c>
      <c r="B11" s="80">
        <f>' Tier II - Suggestions'!B26</f>
        <v>0</v>
      </c>
      <c r="C11" s="267" t="s">
        <v>878</v>
      </c>
      <c r="D11" s="268"/>
      <c r="E11" s="269"/>
      <c r="F11" s="172" t="s">
        <v>916</v>
      </c>
      <c r="G11" s="3"/>
      <c r="H11" s="3"/>
      <c r="I11" s="3"/>
      <c r="J11" s="3"/>
      <c r="K11" s="3"/>
    </row>
    <row r="12" spans="1:11" s="1" customFormat="1" ht="20.100000000000001" customHeight="1" x14ac:dyDescent="0.3">
      <c r="A12" s="11">
        <f>' Tier II - Suggestions'!A27</f>
        <v>0</v>
      </c>
      <c r="B12" s="80">
        <f>' Tier II - Suggestions'!B27</f>
        <v>0</v>
      </c>
      <c r="C12" s="245" t="s">
        <v>877</v>
      </c>
      <c r="D12" s="263"/>
      <c r="E12" s="263"/>
      <c r="F12" s="172" t="s">
        <v>916</v>
      </c>
      <c r="G12" s="3"/>
      <c r="H12" s="3"/>
      <c r="I12" s="3"/>
      <c r="J12" s="3"/>
      <c r="K12" s="3"/>
    </row>
    <row r="13" spans="1:11" s="1" customFormat="1" x14ac:dyDescent="0.3">
      <c r="A13" s="11">
        <f>' Tier II - Suggestions'!A28</f>
        <v>0</v>
      </c>
      <c r="B13" s="80">
        <f>' Tier II - Suggestions'!B28</f>
        <v>0</v>
      </c>
      <c r="C13" s="264" t="s">
        <v>18</v>
      </c>
      <c r="D13" s="265"/>
      <c r="E13" s="266"/>
      <c r="F13" s="172" t="s">
        <v>916</v>
      </c>
      <c r="G13" s="3"/>
      <c r="H13" s="3"/>
      <c r="I13" s="3"/>
      <c r="J13" s="3"/>
      <c r="K13" s="3"/>
    </row>
    <row r="14" spans="1:11" s="1" customFormat="1" x14ac:dyDescent="0.3">
      <c r="A14" s="11">
        <f>' Tier II - Suggestions'!A34</f>
        <v>0</v>
      </c>
      <c r="B14" s="80">
        <f>' Tier II - Suggestions'!B34</f>
        <v>0</v>
      </c>
      <c r="C14" s="257" t="s">
        <v>20</v>
      </c>
      <c r="D14" s="257"/>
      <c r="E14" s="257"/>
      <c r="F14" s="172" t="s">
        <v>916</v>
      </c>
      <c r="G14" s="3"/>
      <c r="H14" s="3"/>
      <c r="I14" s="3"/>
      <c r="J14" s="3"/>
      <c r="K14" s="3"/>
    </row>
    <row r="15" spans="1:11" s="1" customFormat="1" x14ac:dyDescent="0.3">
      <c r="A15" s="11">
        <f>' Tier II - Suggestions'!A35</f>
        <v>0</v>
      </c>
      <c r="B15" s="80">
        <f>' Tier II - Suggestions'!B35</f>
        <v>0</v>
      </c>
      <c r="C15" s="257" t="s">
        <v>21</v>
      </c>
      <c r="D15" s="257"/>
      <c r="E15" s="257"/>
      <c r="F15" s="172" t="s">
        <v>916</v>
      </c>
      <c r="G15" s="3"/>
      <c r="H15" s="3"/>
      <c r="I15" s="3"/>
      <c r="J15" s="3"/>
      <c r="K15" s="3"/>
    </row>
    <row r="16" spans="1:11" s="1" customFormat="1" x14ac:dyDescent="0.3">
      <c r="A16" s="11">
        <f>' Tier II - Suggestions'!A37</f>
        <v>0</v>
      </c>
      <c r="B16" s="80">
        <f>' Tier II - Suggestions'!B37</f>
        <v>0</v>
      </c>
      <c r="C16" s="257" t="s">
        <v>22</v>
      </c>
      <c r="D16" s="257"/>
      <c r="E16" s="257"/>
      <c r="F16" s="172" t="s">
        <v>916</v>
      </c>
      <c r="G16" s="3"/>
      <c r="H16" s="3"/>
      <c r="I16" s="3"/>
      <c r="J16" s="3"/>
      <c r="K16" s="3"/>
    </row>
    <row r="17" spans="1:11" s="1" customFormat="1" x14ac:dyDescent="0.3">
      <c r="A17" s="177">
        <f>SUM(A10:A16)</f>
        <v>0</v>
      </c>
      <c r="B17" s="81">
        <v>7</v>
      </c>
      <c r="C17" s="254" t="s">
        <v>884</v>
      </c>
      <c r="D17" s="255"/>
      <c r="E17" s="255"/>
      <c r="F17" s="174"/>
      <c r="G17" s="3"/>
      <c r="H17" s="3"/>
      <c r="I17" s="3"/>
      <c r="J17" s="3"/>
      <c r="K17" s="3"/>
    </row>
    <row r="18" spans="1:11" s="1" customFormat="1" x14ac:dyDescent="0.3">
      <c r="A18" s="16"/>
      <c r="B18" s="81"/>
      <c r="C18" s="241"/>
      <c r="D18" s="242"/>
      <c r="E18" s="242"/>
      <c r="F18" s="52"/>
      <c r="G18" s="3"/>
      <c r="H18" s="3"/>
      <c r="I18" s="3"/>
      <c r="J18" s="3"/>
      <c r="K18" s="3"/>
    </row>
    <row r="19" spans="1:11" s="1" customFormat="1" x14ac:dyDescent="0.3">
      <c r="A19" s="11">
        <f>' Tier II - Suggestions'!A40</f>
        <v>0</v>
      </c>
      <c r="B19" s="80">
        <f>' Tier II - Suggestions'!B40</f>
        <v>0</v>
      </c>
      <c r="C19" s="258" t="s">
        <v>24</v>
      </c>
      <c r="D19" s="258"/>
      <c r="E19" s="258"/>
      <c r="F19" s="175" t="s">
        <v>916</v>
      </c>
      <c r="G19" s="3"/>
      <c r="H19" s="3"/>
      <c r="I19" s="3"/>
      <c r="J19" s="3"/>
      <c r="K19" s="3"/>
    </row>
    <row r="20" spans="1:11" s="1" customFormat="1" x14ac:dyDescent="0.3">
      <c r="A20" s="11">
        <f>' Tier II - Suggestions'!A41</f>
        <v>0</v>
      </c>
      <c r="B20" s="80">
        <f>' Tier II - Suggestions'!B41</f>
        <v>0</v>
      </c>
      <c r="C20" s="267" t="s">
        <v>880</v>
      </c>
      <c r="D20" s="268"/>
      <c r="E20" s="269"/>
      <c r="F20" s="172" t="s">
        <v>916</v>
      </c>
      <c r="G20" s="3"/>
      <c r="H20" s="3"/>
      <c r="I20" s="3"/>
      <c r="J20" s="3"/>
      <c r="K20" s="3"/>
    </row>
    <row r="21" spans="1:11" s="1" customFormat="1" x14ac:dyDescent="0.3">
      <c r="A21" s="11">
        <f>' Tier II - Suggestions'!A42</f>
        <v>0</v>
      </c>
      <c r="B21" s="80">
        <f>' Tier II - Suggestions'!B42</f>
        <v>0</v>
      </c>
      <c r="C21" s="257" t="s">
        <v>25</v>
      </c>
      <c r="D21" s="257"/>
      <c r="E21" s="257"/>
      <c r="F21" s="172" t="s">
        <v>922</v>
      </c>
      <c r="G21" s="3"/>
      <c r="H21" s="3"/>
      <c r="I21" s="3"/>
      <c r="J21" s="3"/>
      <c r="K21" s="3"/>
    </row>
    <row r="22" spans="1:11" s="1" customFormat="1" x14ac:dyDescent="0.3">
      <c r="A22" s="11">
        <f>' Tier II - Suggestions'!A43</f>
        <v>0</v>
      </c>
      <c r="B22" s="80">
        <f>' Tier II - Suggestions'!B43</f>
        <v>0</v>
      </c>
      <c r="C22" s="257" t="s">
        <v>881</v>
      </c>
      <c r="D22" s="257"/>
      <c r="E22" s="257"/>
      <c r="F22" s="172" t="s">
        <v>917</v>
      </c>
      <c r="G22" s="3"/>
      <c r="H22" s="3"/>
      <c r="I22" s="3"/>
      <c r="J22" s="3"/>
      <c r="K22" s="3"/>
    </row>
    <row r="23" spans="1:11" s="1" customFormat="1" ht="57" x14ac:dyDescent="0.3">
      <c r="A23" s="11">
        <f>' Tier II - Suggestions'!A44</f>
        <v>0</v>
      </c>
      <c r="B23" s="80">
        <f>' Tier II - Suggestions'!B44</f>
        <v>0</v>
      </c>
      <c r="C23" s="257" t="s">
        <v>888</v>
      </c>
      <c r="D23" s="257"/>
      <c r="E23" s="257"/>
      <c r="F23" s="172" t="s">
        <v>1047</v>
      </c>
      <c r="G23" s="3"/>
      <c r="H23" s="3"/>
      <c r="I23" s="3"/>
      <c r="J23" s="3"/>
      <c r="K23" s="3"/>
    </row>
    <row r="24" spans="1:11" s="1" customFormat="1" x14ac:dyDescent="0.3">
      <c r="A24" s="11">
        <f>' Tier II - Suggestions'!A45</f>
        <v>0</v>
      </c>
      <c r="B24" s="80">
        <f>' Tier II - Suggestions'!B45</f>
        <v>0</v>
      </c>
      <c r="C24" s="257" t="s">
        <v>889</v>
      </c>
      <c r="D24" s="257"/>
      <c r="E24" s="257"/>
      <c r="F24" s="172" t="s">
        <v>921</v>
      </c>
      <c r="G24" s="3"/>
      <c r="H24" s="3"/>
      <c r="I24" s="3"/>
      <c r="J24" s="3"/>
      <c r="K24" s="3"/>
    </row>
    <row r="25" spans="1:11" s="1" customFormat="1" ht="45.6" x14ac:dyDescent="0.3">
      <c r="A25" s="11">
        <f>' Tier II - Suggestions'!A46</f>
        <v>0</v>
      </c>
      <c r="B25" s="80">
        <f>' Tier II - Suggestions'!B46</f>
        <v>0</v>
      </c>
      <c r="C25" s="257" t="s">
        <v>890</v>
      </c>
      <c r="D25" s="257"/>
      <c r="E25" s="257"/>
      <c r="F25" s="172" t="s">
        <v>1045</v>
      </c>
      <c r="G25" s="3"/>
      <c r="H25" s="3"/>
      <c r="I25" s="3"/>
      <c r="J25" s="3"/>
      <c r="K25" s="3"/>
    </row>
    <row r="26" spans="1:11" s="1" customFormat="1" ht="61.2" customHeight="1" x14ac:dyDescent="0.3">
      <c r="A26" s="11">
        <f>' Tier II - Suggestions'!A47</f>
        <v>0</v>
      </c>
      <c r="B26" s="80">
        <f>' Tier II - Suggestions'!B47</f>
        <v>0</v>
      </c>
      <c r="C26" s="257" t="s">
        <v>891</v>
      </c>
      <c r="D26" s="257"/>
      <c r="E26" s="257"/>
      <c r="F26" s="172" t="s">
        <v>1046</v>
      </c>
      <c r="G26" s="3"/>
      <c r="H26" s="3"/>
      <c r="I26" s="3"/>
      <c r="J26" s="3"/>
      <c r="K26" s="3"/>
    </row>
    <row r="27" spans="1:11" s="1" customFormat="1" x14ac:dyDescent="0.3">
      <c r="A27" s="11">
        <f>' Tier II - Suggestions'!A48</f>
        <v>0</v>
      </c>
      <c r="B27" s="80">
        <f>' Tier II - Suggestions'!B48</f>
        <v>0</v>
      </c>
      <c r="C27" s="257" t="s">
        <v>892</v>
      </c>
      <c r="D27" s="257"/>
      <c r="E27" s="257"/>
      <c r="F27" s="172" t="s">
        <v>918</v>
      </c>
      <c r="G27" s="3"/>
      <c r="H27" s="3"/>
      <c r="I27" s="3"/>
      <c r="J27" s="3"/>
      <c r="K27" s="3"/>
    </row>
    <row r="28" spans="1:11" s="1" customFormat="1" x14ac:dyDescent="0.3">
      <c r="A28" s="177">
        <f>SUM(A19:A27)</f>
        <v>0</v>
      </c>
      <c r="B28" s="81">
        <v>9</v>
      </c>
      <c r="C28" s="254" t="s">
        <v>885</v>
      </c>
      <c r="D28" s="255"/>
      <c r="E28" s="255"/>
      <c r="F28" s="174"/>
      <c r="G28" s="3"/>
      <c r="H28" s="3"/>
      <c r="I28" s="3"/>
      <c r="J28" s="3"/>
      <c r="K28" s="3"/>
    </row>
    <row r="29" spans="1:11" s="1" customFormat="1" x14ac:dyDescent="0.3">
      <c r="A29" s="16"/>
      <c r="B29" s="81"/>
      <c r="C29" s="241"/>
      <c r="D29" s="242"/>
      <c r="E29" s="242"/>
      <c r="F29" s="52"/>
      <c r="G29" s="3"/>
      <c r="H29" s="3"/>
      <c r="I29" s="3"/>
      <c r="J29" s="3"/>
      <c r="K29" s="3"/>
    </row>
    <row r="30" spans="1:11" s="1" customFormat="1" x14ac:dyDescent="0.3">
      <c r="A30" s="11">
        <f>' Tier II - Suggestions'!A67</f>
        <v>0</v>
      </c>
      <c r="B30" s="80">
        <f>' Tier II - Suggestions'!B67</f>
        <v>0</v>
      </c>
      <c r="C30" s="244" t="s">
        <v>1054</v>
      </c>
      <c r="D30" s="244"/>
      <c r="E30" s="244"/>
      <c r="F30" s="175" t="s">
        <v>916</v>
      </c>
      <c r="G30" s="3"/>
      <c r="H30" s="3"/>
      <c r="I30" s="3"/>
      <c r="J30" s="3"/>
      <c r="K30" s="3"/>
    </row>
    <row r="31" spans="1:11" x14ac:dyDescent="0.3">
      <c r="A31" s="11">
        <f>' Tier II - Suggestions'!A68</f>
        <v>0</v>
      </c>
      <c r="B31" s="80">
        <f>' Tier II - Suggestions'!B68</f>
        <v>0</v>
      </c>
      <c r="C31" s="256" t="s">
        <v>38</v>
      </c>
      <c r="D31" s="256"/>
      <c r="E31" s="256"/>
      <c r="F31" s="172" t="s">
        <v>918</v>
      </c>
    </row>
    <row r="32" spans="1:11" s="1" customFormat="1" x14ac:dyDescent="0.3">
      <c r="A32" s="11">
        <f>' Tier II - Suggestions'!A69</f>
        <v>0</v>
      </c>
      <c r="B32" s="80">
        <f>' Tier II - Suggestions'!B69</f>
        <v>0</v>
      </c>
      <c r="C32" s="256" t="s">
        <v>873</v>
      </c>
      <c r="D32" s="256"/>
      <c r="E32" s="256"/>
      <c r="F32" s="172" t="s">
        <v>922</v>
      </c>
      <c r="G32" s="3"/>
      <c r="H32" s="3"/>
      <c r="I32" s="3"/>
      <c r="J32" s="3"/>
      <c r="K32" s="3"/>
    </row>
    <row r="33" spans="1:11" s="1" customFormat="1" x14ac:dyDescent="0.3">
      <c r="A33" s="11">
        <f>' Tier II - Suggestions'!A100</f>
        <v>0</v>
      </c>
      <c r="B33" s="80">
        <f>' Tier II - Suggestions'!B100</f>
        <v>0</v>
      </c>
      <c r="C33" s="256" t="s">
        <v>874</v>
      </c>
      <c r="D33" s="256"/>
      <c r="E33" s="256"/>
      <c r="F33" s="172" t="s">
        <v>922</v>
      </c>
      <c r="G33" s="3"/>
      <c r="H33" s="3"/>
      <c r="I33" s="3"/>
      <c r="J33" s="3"/>
      <c r="K33" s="3"/>
    </row>
    <row r="34" spans="1:11" s="1" customFormat="1" x14ac:dyDescent="0.3">
      <c r="A34" s="11">
        <f>' Tier II - Suggestions'!A109</f>
        <v>0</v>
      </c>
      <c r="B34" s="80">
        <f>' Tier II - Suggestions'!B109</f>
        <v>0</v>
      </c>
      <c r="C34" s="256" t="s">
        <v>40</v>
      </c>
      <c r="D34" s="256"/>
      <c r="E34" s="256"/>
      <c r="F34" s="172" t="s">
        <v>922</v>
      </c>
      <c r="G34" s="3"/>
      <c r="H34" s="3"/>
      <c r="I34" s="3"/>
      <c r="J34" s="3"/>
      <c r="K34" s="3"/>
    </row>
    <row r="35" spans="1:11" s="1" customFormat="1" x14ac:dyDescent="0.3">
      <c r="A35" s="11">
        <f>' Tier II - Suggestions'!A135</f>
        <v>0</v>
      </c>
      <c r="B35" s="80">
        <f>' Tier II - Suggestions'!B135</f>
        <v>0</v>
      </c>
      <c r="C35" s="256" t="s">
        <v>875</v>
      </c>
      <c r="D35" s="256"/>
      <c r="E35" s="256"/>
      <c r="F35" s="172" t="s">
        <v>922</v>
      </c>
      <c r="G35" s="3"/>
      <c r="H35" s="3"/>
      <c r="I35" s="3"/>
      <c r="J35" s="3"/>
      <c r="K35" s="3"/>
    </row>
    <row r="36" spans="1:11" s="1" customFormat="1" x14ac:dyDescent="0.3">
      <c r="A36" s="11">
        <f>' Tier II - Suggestions'!A134</f>
        <v>0</v>
      </c>
      <c r="B36" s="80">
        <f>' Tier II - Suggestions'!B134</f>
        <v>0</v>
      </c>
      <c r="C36" s="260" t="s">
        <v>912</v>
      </c>
      <c r="D36" s="261"/>
      <c r="E36" s="262"/>
      <c r="F36" s="172" t="s">
        <v>922</v>
      </c>
      <c r="G36" s="3"/>
      <c r="H36" s="3"/>
      <c r="I36" s="3"/>
      <c r="J36" s="3"/>
      <c r="K36" s="3"/>
    </row>
    <row r="37" spans="1:11" s="1" customFormat="1" x14ac:dyDescent="0.3">
      <c r="A37" s="11">
        <f>' Tier II - Suggestions'!A88</f>
        <v>0</v>
      </c>
      <c r="B37" s="80">
        <f>' Tier II - Suggestions'!B88</f>
        <v>0</v>
      </c>
      <c r="C37" s="260" t="s">
        <v>915</v>
      </c>
      <c r="D37" s="261"/>
      <c r="E37" s="262"/>
      <c r="F37" s="172" t="s">
        <v>916</v>
      </c>
      <c r="G37" s="3"/>
      <c r="H37" s="3"/>
      <c r="I37" s="3"/>
      <c r="J37" s="3"/>
      <c r="K37" s="3"/>
    </row>
    <row r="38" spans="1:11" s="1" customFormat="1" x14ac:dyDescent="0.3">
      <c r="A38" s="11">
        <f>' Tier II - Suggestions'!A96</f>
        <v>0</v>
      </c>
      <c r="B38" s="80">
        <f>' Tier II - Suggestions'!B96</f>
        <v>0</v>
      </c>
      <c r="C38" s="260" t="s">
        <v>893</v>
      </c>
      <c r="D38" s="261"/>
      <c r="E38" s="262"/>
      <c r="F38" s="172" t="s">
        <v>916</v>
      </c>
      <c r="G38" s="3"/>
      <c r="H38" s="3"/>
      <c r="I38" s="3"/>
      <c r="J38" s="3"/>
      <c r="K38" s="3"/>
    </row>
    <row r="39" spans="1:11" s="1" customFormat="1" x14ac:dyDescent="0.3">
      <c r="A39" s="177">
        <f>SUM(A30:A38)</f>
        <v>0</v>
      </c>
      <c r="B39" s="81">
        <v>9</v>
      </c>
      <c r="C39" s="254" t="s">
        <v>1055</v>
      </c>
      <c r="D39" s="255"/>
      <c r="E39" s="255"/>
      <c r="F39" s="174"/>
      <c r="G39" s="3"/>
      <c r="H39" s="3"/>
      <c r="I39" s="3"/>
      <c r="J39" s="3"/>
      <c r="K39" s="3"/>
    </row>
    <row r="40" spans="1:11" s="1" customFormat="1" x14ac:dyDescent="0.3">
      <c r="A40" s="16"/>
      <c r="B40" s="81"/>
      <c r="C40" s="241"/>
      <c r="D40" s="242"/>
      <c r="E40" s="242"/>
      <c r="F40" s="178"/>
      <c r="G40" s="3"/>
      <c r="H40" s="3"/>
      <c r="I40" s="3"/>
      <c r="J40" s="3"/>
      <c r="K40" s="3"/>
    </row>
    <row r="41" spans="1:11" s="1" customFormat="1" x14ac:dyDescent="0.3">
      <c r="A41" s="11">
        <f>' Tier II - Suggestions'!A148</f>
        <v>0</v>
      </c>
      <c r="B41" s="80"/>
      <c r="C41" s="258" t="s">
        <v>882</v>
      </c>
      <c r="D41" s="258"/>
      <c r="E41" s="258"/>
      <c r="F41" s="175" t="s">
        <v>916</v>
      </c>
      <c r="G41" s="3"/>
      <c r="H41" s="3"/>
      <c r="I41" s="3"/>
      <c r="J41" s="3"/>
      <c r="K41" s="3"/>
    </row>
    <row r="42" spans="1:11" s="2" customFormat="1" ht="17.399999999999999" customHeight="1" x14ac:dyDescent="0.3">
      <c r="A42" s="11">
        <f>' Tier II - Suggestions'!A150</f>
        <v>0</v>
      </c>
      <c r="B42" s="80">
        <f>' Tier II - Suggestions'!B150</f>
        <v>0</v>
      </c>
      <c r="C42" s="257" t="s">
        <v>894</v>
      </c>
      <c r="D42" s="259"/>
      <c r="E42" s="259"/>
      <c r="F42" s="172" t="s">
        <v>916</v>
      </c>
      <c r="G42" s="3"/>
      <c r="H42" s="3"/>
      <c r="I42" s="3"/>
      <c r="J42" s="3"/>
      <c r="K42" s="3"/>
    </row>
    <row r="43" spans="1:11" ht="30.6" customHeight="1" x14ac:dyDescent="0.3">
      <c r="A43" s="11">
        <f>' Tier II - Suggestions'!A151</f>
        <v>0</v>
      </c>
      <c r="B43" s="80">
        <f>' Tier II - Suggestions'!B151</f>
        <v>0</v>
      </c>
      <c r="C43" s="245" t="s">
        <v>895</v>
      </c>
      <c r="D43" s="245"/>
      <c r="E43" s="245"/>
      <c r="F43" s="172" t="s">
        <v>916</v>
      </c>
    </row>
    <row r="44" spans="1:11" s="1" customFormat="1" x14ac:dyDescent="0.3">
      <c r="A44" s="11">
        <f>' Tier II - Suggestions'!A160</f>
        <v>0</v>
      </c>
      <c r="B44" s="80"/>
      <c r="C44" s="264" t="s">
        <v>896</v>
      </c>
      <c r="D44" s="265"/>
      <c r="E44" s="266"/>
      <c r="F44" s="172" t="s">
        <v>922</v>
      </c>
      <c r="G44" s="3"/>
      <c r="H44" s="3"/>
      <c r="I44" s="3"/>
      <c r="J44" s="3"/>
      <c r="K44" s="3"/>
    </row>
    <row r="45" spans="1:11" s="1" customFormat="1" x14ac:dyDescent="0.3">
      <c r="A45" s="11"/>
      <c r="B45" s="82"/>
      <c r="C45" s="264" t="s">
        <v>897</v>
      </c>
      <c r="D45" s="265"/>
      <c r="E45" s="266"/>
      <c r="F45" s="172" t="s">
        <v>922</v>
      </c>
      <c r="G45" s="3"/>
      <c r="H45" s="3"/>
      <c r="I45" s="3"/>
      <c r="J45" s="3"/>
      <c r="K45" s="3"/>
    </row>
    <row r="46" spans="1:11" s="1" customFormat="1" x14ac:dyDescent="0.3">
      <c r="A46" s="11"/>
      <c r="B46" s="82"/>
      <c r="C46" s="264" t="s">
        <v>898</v>
      </c>
      <c r="D46" s="265"/>
      <c r="E46" s="266"/>
      <c r="F46" s="172" t="s">
        <v>922</v>
      </c>
      <c r="G46" s="3"/>
      <c r="H46" s="3"/>
      <c r="I46" s="3"/>
      <c r="J46" s="3"/>
      <c r="K46" s="3"/>
    </row>
    <row r="47" spans="1:11" s="1" customFormat="1" x14ac:dyDescent="0.3">
      <c r="A47" s="11"/>
      <c r="B47" s="82"/>
      <c r="C47" s="264" t="s">
        <v>899</v>
      </c>
      <c r="D47" s="265"/>
      <c r="E47" s="266"/>
      <c r="F47" s="172" t="s">
        <v>922</v>
      </c>
      <c r="G47" s="3"/>
      <c r="H47" s="3"/>
      <c r="I47" s="3"/>
      <c r="J47" s="3"/>
      <c r="K47" s="3"/>
    </row>
    <row r="48" spans="1:11" s="1" customFormat="1" x14ac:dyDescent="0.3">
      <c r="A48" s="11"/>
      <c r="B48" s="82"/>
      <c r="C48" s="264" t="s">
        <v>900</v>
      </c>
      <c r="D48" s="265"/>
      <c r="E48" s="266"/>
      <c r="F48" s="172" t="s">
        <v>922</v>
      </c>
      <c r="G48" s="3"/>
      <c r="H48" s="3"/>
      <c r="I48" s="3"/>
      <c r="J48" s="3"/>
      <c r="K48" s="3"/>
    </row>
    <row r="49" spans="1:11" ht="20.25" customHeight="1" x14ac:dyDescent="0.3">
      <c r="A49" s="11">
        <f>' Tier II - Suggestions'!A171</f>
        <v>0</v>
      </c>
      <c r="B49" s="80">
        <f>' Tier II - Suggestions'!B171</f>
        <v>0</v>
      </c>
      <c r="C49" s="257" t="s">
        <v>887</v>
      </c>
      <c r="D49" s="257"/>
      <c r="E49" s="257"/>
      <c r="F49" s="172" t="s">
        <v>916</v>
      </c>
    </row>
    <row r="50" spans="1:11" s="1" customFormat="1" x14ac:dyDescent="0.3">
      <c r="A50" s="177">
        <f>SUM(A41:A49)</f>
        <v>0</v>
      </c>
      <c r="B50" s="81">
        <v>9</v>
      </c>
      <c r="C50" s="254" t="s">
        <v>886</v>
      </c>
      <c r="D50" s="255"/>
      <c r="E50" s="255"/>
      <c r="F50" s="174"/>
      <c r="G50" s="3"/>
      <c r="H50" s="3"/>
      <c r="I50" s="3"/>
      <c r="J50" s="3"/>
      <c r="K50" s="3"/>
    </row>
    <row r="51" spans="1:11" s="1" customFormat="1" x14ac:dyDescent="0.3">
      <c r="A51" s="16"/>
      <c r="B51" s="81"/>
      <c r="C51" s="241"/>
      <c r="D51" s="242"/>
      <c r="E51" s="242"/>
      <c r="F51" s="52"/>
      <c r="G51" s="3"/>
      <c r="H51" s="3"/>
      <c r="I51" s="3"/>
      <c r="J51" s="3"/>
      <c r="K51" s="3"/>
    </row>
    <row r="52" spans="1:11" s="1" customFormat="1" x14ac:dyDescent="0.3">
      <c r="A52" s="11">
        <f>' Tier II - Suggestions'!A174</f>
        <v>0</v>
      </c>
      <c r="B52" s="80">
        <f>' Tier II - Suggestions'!B174</f>
        <v>0</v>
      </c>
      <c r="C52" s="258" t="s">
        <v>901</v>
      </c>
      <c r="D52" s="258"/>
      <c r="E52" s="258"/>
      <c r="F52" s="175" t="s">
        <v>916</v>
      </c>
      <c r="G52" s="3"/>
      <c r="H52" s="3"/>
      <c r="I52" s="3"/>
      <c r="J52" s="3"/>
      <c r="K52" s="3"/>
    </row>
    <row r="53" spans="1:11" s="1" customFormat="1" ht="28.5" customHeight="1" x14ac:dyDescent="0.3">
      <c r="A53" s="11">
        <f>' Tier II - Suggestions'!A176</f>
        <v>0</v>
      </c>
      <c r="B53" s="80">
        <f>' Tier II - Suggestions'!A176</f>
        <v>0</v>
      </c>
      <c r="C53" s="267" t="s">
        <v>866</v>
      </c>
      <c r="D53" s="268"/>
      <c r="E53" s="269"/>
      <c r="F53" s="172" t="s">
        <v>919</v>
      </c>
      <c r="G53" s="3"/>
      <c r="H53" s="3"/>
      <c r="I53" s="3"/>
      <c r="J53" s="3"/>
      <c r="K53" s="3"/>
    </row>
    <row r="54" spans="1:11" x14ac:dyDescent="0.3">
      <c r="A54" s="11">
        <f>' Tier II - Suggestions'!A177</f>
        <v>0</v>
      </c>
      <c r="B54" s="80">
        <f>' Tier II - Suggestions'!B177</f>
        <v>0</v>
      </c>
      <c r="C54" s="257" t="s">
        <v>876</v>
      </c>
      <c r="D54" s="257"/>
      <c r="E54" s="257"/>
      <c r="F54" s="172" t="s">
        <v>920</v>
      </c>
    </row>
    <row r="55" spans="1:11" ht="21.75" customHeight="1" x14ac:dyDescent="0.3">
      <c r="A55" s="11">
        <f>' Tier II - Suggestions'!A178</f>
        <v>0</v>
      </c>
      <c r="B55" s="80">
        <f>' Tier II - Suggestions'!B178</f>
        <v>0</v>
      </c>
      <c r="C55" s="257" t="s">
        <v>1035</v>
      </c>
      <c r="D55" s="257"/>
      <c r="E55" s="257"/>
      <c r="F55" s="172" t="s">
        <v>918</v>
      </c>
    </row>
    <row r="56" spans="1:11" x14ac:dyDescent="0.3">
      <c r="A56" s="206">
        <f>' Tier II - Suggestions'!A179</f>
        <v>0</v>
      </c>
      <c r="B56" s="119">
        <f>' Tier II - Suggestions'!B179</f>
        <v>0</v>
      </c>
      <c r="C56" s="257" t="s">
        <v>902</v>
      </c>
      <c r="D56" s="257"/>
      <c r="E56" s="257"/>
      <c r="F56" s="172" t="s">
        <v>918</v>
      </c>
    </row>
    <row r="57" spans="1:11" ht="32.4" customHeight="1" x14ac:dyDescent="0.3">
      <c r="A57" s="206">
        <f>' Tier II - Suggestions'!A180</f>
        <v>0</v>
      </c>
      <c r="B57" s="119">
        <f>' Tier II - Suggestions'!B180</f>
        <v>0</v>
      </c>
      <c r="C57" s="257" t="s">
        <v>913</v>
      </c>
      <c r="D57" s="257"/>
      <c r="E57" s="257"/>
      <c r="F57" s="172" t="s">
        <v>918</v>
      </c>
    </row>
    <row r="58" spans="1:11" x14ac:dyDescent="0.3">
      <c r="A58" s="206">
        <f>' Tier II - Suggestions'!A181</f>
        <v>0</v>
      </c>
      <c r="B58" s="119">
        <f>' Tier II - Suggestions'!B181</f>
        <v>0</v>
      </c>
      <c r="C58" s="257" t="s">
        <v>903</v>
      </c>
      <c r="D58" s="257"/>
      <c r="E58" s="257"/>
      <c r="F58" s="172" t="s">
        <v>918</v>
      </c>
    </row>
    <row r="59" spans="1:11" x14ac:dyDescent="0.3">
      <c r="A59" s="206">
        <f>' Tier II - Suggestions'!A182</f>
        <v>0</v>
      </c>
      <c r="B59" s="119">
        <f>' Tier II - Suggestions'!B182</f>
        <v>0</v>
      </c>
      <c r="C59" s="257" t="s">
        <v>904</v>
      </c>
      <c r="D59" s="257"/>
      <c r="E59" s="257"/>
      <c r="F59" s="172" t="s">
        <v>918</v>
      </c>
    </row>
    <row r="60" spans="1:11" x14ac:dyDescent="0.3">
      <c r="A60" s="206">
        <f>' Tier II - Suggestions'!A183</f>
        <v>0</v>
      </c>
      <c r="B60" s="119">
        <f>' Tier II - Suggestions'!B183</f>
        <v>0</v>
      </c>
      <c r="C60" s="257" t="s">
        <v>905</v>
      </c>
      <c r="D60" s="257"/>
      <c r="E60" s="257"/>
      <c r="F60" s="172" t="s">
        <v>918</v>
      </c>
    </row>
    <row r="61" spans="1:11" x14ac:dyDescent="0.3">
      <c r="A61" s="206">
        <f>' Tier II - Suggestions'!A184</f>
        <v>0</v>
      </c>
      <c r="B61" s="119">
        <f>' Tier II - Suggestions'!B184</f>
        <v>0</v>
      </c>
      <c r="C61" s="274" t="s">
        <v>1041</v>
      </c>
      <c r="D61" s="275"/>
      <c r="E61" s="276"/>
      <c r="F61" s="203" t="s">
        <v>1042</v>
      </c>
    </row>
    <row r="62" spans="1:11" x14ac:dyDescent="0.3">
      <c r="A62" s="206">
        <f>' Tier II - Suggestions'!A185</f>
        <v>0</v>
      </c>
      <c r="B62" s="119">
        <f>' Tier II - Suggestions'!B185</f>
        <v>0</v>
      </c>
      <c r="C62" s="274" t="s">
        <v>1040</v>
      </c>
      <c r="D62" s="275"/>
      <c r="E62" s="276"/>
      <c r="F62" s="203" t="s">
        <v>1042</v>
      </c>
    </row>
    <row r="63" spans="1:11" x14ac:dyDescent="0.3">
      <c r="A63" s="206">
        <f>' Tier II - Suggestions'!A186</f>
        <v>0</v>
      </c>
      <c r="B63" s="119">
        <f>' Tier II - Suggestions'!B186</f>
        <v>0</v>
      </c>
      <c r="C63" s="274" t="s">
        <v>1039</v>
      </c>
      <c r="D63" s="275"/>
      <c r="E63" s="275"/>
      <c r="F63" s="203" t="s">
        <v>1042</v>
      </c>
    </row>
    <row r="64" spans="1:11" s="1" customFormat="1" x14ac:dyDescent="0.3">
      <c r="A64" s="177">
        <f>SUM(A52:A63)</f>
        <v>0</v>
      </c>
      <c r="B64" s="81">
        <v>12</v>
      </c>
      <c r="C64" s="254" t="s">
        <v>59</v>
      </c>
      <c r="D64" s="255"/>
      <c r="E64" s="255"/>
      <c r="F64" s="174"/>
      <c r="G64" s="3"/>
      <c r="H64" s="3"/>
      <c r="I64" s="3"/>
      <c r="J64" s="3"/>
      <c r="K64" s="3"/>
    </row>
    <row r="65" spans="1:11" s="1" customFormat="1" x14ac:dyDescent="0.3">
      <c r="A65" s="16"/>
      <c r="B65" s="81"/>
      <c r="C65" s="241"/>
      <c r="D65" s="242"/>
      <c r="E65" s="242"/>
      <c r="F65" s="52"/>
      <c r="G65" s="3"/>
      <c r="H65" s="3"/>
      <c r="I65" s="3"/>
      <c r="J65" s="3"/>
      <c r="K65" s="3"/>
    </row>
    <row r="66" spans="1:11" s="1" customFormat="1" x14ac:dyDescent="0.3">
      <c r="A66" s="11">
        <f>' Tier II - Suggestions'!A189</f>
        <v>0</v>
      </c>
      <c r="B66" s="80">
        <f>' Tier II - Suggestions'!B189</f>
        <v>0</v>
      </c>
      <c r="C66" s="258" t="s">
        <v>906</v>
      </c>
      <c r="D66" s="258"/>
      <c r="E66" s="258"/>
      <c r="F66" s="175" t="s">
        <v>916</v>
      </c>
      <c r="G66" s="3"/>
      <c r="H66" s="3"/>
      <c r="I66" s="3"/>
      <c r="J66" s="3"/>
      <c r="K66" s="3"/>
    </row>
    <row r="67" spans="1:11" s="1" customFormat="1" x14ac:dyDescent="0.3">
      <c r="A67" s="11">
        <f>' Tier II - Suggestions'!A190</f>
        <v>0</v>
      </c>
      <c r="B67" s="80">
        <f>' Tier II - Suggestions'!B190</f>
        <v>0</v>
      </c>
      <c r="C67" s="257" t="s">
        <v>61</v>
      </c>
      <c r="D67" s="257"/>
      <c r="E67" s="257"/>
      <c r="F67" s="172" t="s">
        <v>916</v>
      </c>
      <c r="G67" s="3"/>
      <c r="H67" s="3"/>
      <c r="I67" s="3"/>
      <c r="J67" s="3"/>
      <c r="K67" s="3"/>
    </row>
    <row r="68" spans="1:11" s="1" customFormat="1" x14ac:dyDescent="0.3">
      <c r="A68" s="11">
        <f>' Tier II - Suggestions'!A191</f>
        <v>0</v>
      </c>
      <c r="B68" s="80">
        <f>' Tier II - Suggestions'!B191</f>
        <v>0</v>
      </c>
      <c r="C68" s="257" t="s">
        <v>62</v>
      </c>
      <c r="D68" s="257"/>
      <c r="E68" s="257"/>
      <c r="F68" s="172" t="s">
        <v>916</v>
      </c>
      <c r="G68" s="3"/>
      <c r="H68" s="3"/>
      <c r="I68" s="3"/>
      <c r="J68" s="3"/>
      <c r="K68" s="3"/>
    </row>
    <row r="69" spans="1:11" s="1" customFormat="1" x14ac:dyDescent="0.3">
      <c r="A69" s="177">
        <f>SUM(A66:A68)</f>
        <v>0</v>
      </c>
      <c r="B69" s="81">
        <v>3</v>
      </c>
      <c r="C69" s="254" t="s">
        <v>64</v>
      </c>
      <c r="D69" s="255"/>
      <c r="E69" s="255"/>
      <c r="F69" s="174"/>
      <c r="G69" s="3"/>
      <c r="H69" s="3"/>
      <c r="I69" s="3"/>
      <c r="J69" s="3"/>
      <c r="K69" s="3"/>
    </row>
    <row r="70" spans="1:11" s="1" customFormat="1" x14ac:dyDescent="0.3">
      <c r="A70" s="16"/>
      <c r="B70" s="81"/>
      <c r="C70" s="241"/>
      <c r="D70" s="242"/>
      <c r="E70" s="242"/>
      <c r="F70" s="52"/>
      <c r="G70" s="3"/>
      <c r="H70" s="3"/>
      <c r="I70" s="3"/>
      <c r="J70" s="3"/>
      <c r="K70" s="3"/>
    </row>
    <row r="71" spans="1:11" s="1" customFormat="1" x14ac:dyDescent="0.3">
      <c r="A71" s="11">
        <f>' Tier II - Suggestions'!A195</f>
        <v>0</v>
      </c>
      <c r="B71" s="80">
        <f>' Tier II - Suggestions'!B195</f>
        <v>0</v>
      </c>
      <c r="C71" s="258" t="s">
        <v>907</v>
      </c>
      <c r="D71" s="258"/>
      <c r="E71" s="258"/>
      <c r="F71" s="175" t="s">
        <v>916</v>
      </c>
      <c r="G71" s="3"/>
      <c r="H71" s="3"/>
      <c r="I71" s="3"/>
      <c r="J71" s="3"/>
      <c r="K71" s="3"/>
    </row>
    <row r="72" spans="1:11" s="1" customFormat="1" x14ac:dyDescent="0.3">
      <c r="A72" s="11">
        <f>' Tier II - Suggestions'!A197</f>
        <v>0</v>
      </c>
      <c r="B72" s="80">
        <f>' Tier II - Suggestions'!B197</f>
        <v>0</v>
      </c>
      <c r="C72" s="264" t="s">
        <v>66</v>
      </c>
      <c r="D72" s="265"/>
      <c r="E72" s="266"/>
      <c r="F72" s="172" t="s">
        <v>916</v>
      </c>
      <c r="G72" s="3"/>
      <c r="H72" s="3"/>
      <c r="I72" s="3"/>
      <c r="J72" s="3"/>
      <c r="K72" s="3"/>
    </row>
    <row r="73" spans="1:11" s="1" customFormat="1" x14ac:dyDescent="0.3">
      <c r="A73" s="11">
        <f>' Tier II - Suggestions'!A199</f>
        <v>0</v>
      </c>
      <c r="B73" s="80">
        <f>' Tier II - Suggestions'!B199</f>
        <v>0</v>
      </c>
      <c r="C73" s="264" t="s">
        <v>67</v>
      </c>
      <c r="D73" s="265"/>
      <c r="E73" s="266"/>
      <c r="F73" s="172" t="s">
        <v>916</v>
      </c>
      <c r="G73" s="3"/>
      <c r="H73" s="3"/>
      <c r="I73" s="3"/>
      <c r="J73" s="3"/>
      <c r="K73" s="3"/>
    </row>
    <row r="74" spans="1:11" s="1" customFormat="1" x14ac:dyDescent="0.3">
      <c r="A74" s="177">
        <f>SUM(A71:A73)</f>
        <v>0</v>
      </c>
      <c r="B74" s="81">
        <v>3</v>
      </c>
      <c r="C74" s="254" t="s">
        <v>71</v>
      </c>
      <c r="D74" s="255"/>
      <c r="E74" s="255"/>
      <c r="F74" s="174"/>
      <c r="G74" s="3"/>
      <c r="H74" s="3"/>
      <c r="I74" s="3"/>
      <c r="J74" s="3"/>
      <c r="K74" s="3"/>
    </row>
    <row r="75" spans="1:11" s="1" customFormat="1" x14ac:dyDescent="0.3">
      <c r="A75" s="16"/>
      <c r="B75" s="81"/>
      <c r="C75" s="241"/>
      <c r="D75" s="242"/>
      <c r="E75" s="242"/>
      <c r="F75" s="52"/>
      <c r="G75" s="3"/>
      <c r="H75" s="3"/>
      <c r="I75" s="3"/>
      <c r="J75" s="3"/>
      <c r="K75" s="3"/>
    </row>
    <row r="76" spans="1:11" s="1" customFormat="1" x14ac:dyDescent="0.3">
      <c r="A76" s="11">
        <f>' Tier II - Suggestions'!A208</f>
        <v>0</v>
      </c>
      <c r="B76" s="80">
        <f>' Tier II - Suggestions'!B208</f>
        <v>0</v>
      </c>
      <c r="C76" s="244" t="s">
        <v>908</v>
      </c>
      <c r="D76" s="244"/>
      <c r="E76" s="244"/>
      <c r="F76" s="175" t="s">
        <v>916</v>
      </c>
      <c r="G76" s="3"/>
      <c r="H76" s="3"/>
      <c r="I76" s="3"/>
      <c r="J76" s="3"/>
      <c r="K76" s="3"/>
    </row>
    <row r="77" spans="1:11" s="1" customFormat="1" x14ac:dyDescent="0.3">
      <c r="A77" s="11">
        <f>' Tier II - Suggestions'!A209</f>
        <v>0</v>
      </c>
      <c r="B77" s="80">
        <f>' Tier II - Suggestions'!B209</f>
        <v>0</v>
      </c>
      <c r="C77" s="245" t="s">
        <v>909</v>
      </c>
      <c r="D77" s="263"/>
      <c r="E77" s="263"/>
      <c r="F77" s="172" t="s">
        <v>916</v>
      </c>
      <c r="G77" s="3"/>
      <c r="H77" s="3"/>
      <c r="I77" s="3"/>
      <c r="J77" s="3"/>
      <c r="K77" s="3"/>
    </row>
    <row r="78" spans="1:11" s="1" customFormat="1" x14ac:dyDescent="0.3">
      <c r="A78" s="177">
        <f>SUM(A76:A77)</f>
        <v>0</v>
      </c>
      <c r="B78" s="81">
        <v>2</v>
      </c>
      <c r="C78" s="254" t="s">
        <v>77</v>
      </c>
      <c r="D78" s="255"/>
      <c r="E78" s="255"/>
      <c r="F78" s="174"/>
      <c r="G78" s="3"/>
      <c r="H78" s="3"/>
      <c r="I78" s="3"/>
      <c r="J78" s="3"/>
      <c r="K78" s="3"/>
    </row>
    <row r="79" spans="1:11" s="1" customFormat="1" x14ac:dyDescent="0.3">
      <c r="A79" s="16"/>
      <c r="B79" s="81"/>
      <c r="C79" s="241"/>
      <c r="D79" s="242"/>
      <c r="E79" s="242"/>
      <c r="F79" s="52"/>
      <c r="G79" s="3"/>
      <c r="H79" s="3"/>
      <c r="I79" s="3"/>
      <c r="J79" s="3"/>
      <c r="K79" s="3"/>
    </row>
    <row r="80" spans="1:11" s="1" customFormat="1" x14ac:dyDescent="0.3">
      <c r="A80" s="11">
        <f>' Tier II - Suggestions'!A218</f>
        <v>0</v>
      </c>
      <c r="B80" s="80">
        <f>' Tier II - Suggestions'!B218</f>
        <v>0</v>
      </c>
      <c r="C80" s="244" t="s">
        <v>923</v>
      </c>
      <c r="D80" s="244"/>
      <c r="E80" s="244"/>
      <c r="F80" s="175" t="s">
        <v>916</v>
      </c>
      <c r="G80" s="3"/>
      <c r="H80" s="3"/>
      <c r="I80" s="3"/>
      <c r="J80" s="3"/>
      <c r="K80" s="3"/>
    </row>
    <row r="81" spans="1:11" s="1" customFormat="1" x14ac:dyDescent="0.3">
      <c r="A81" s="11">
        <f>' Tier II - Suggestions'!A220</f>
        <v>0</v>
      </c>
      <c r="B81" s="80">
        <f>' Tier II - Suggestions'!B220</f>
        <v>0</v>
      </c>
      <c r="C81" s="245" t="s">
        <v>79</v>
      </c>
      <c r="D81" s="245"/>
      <c r="E81" s="245"/>
      <c r="F81" s="172" t="s">
        <v>916</v>
      </c>
      <c r="G81" s="3"/>
      <c r="H81" s="3"/>
      <c r="I81" s="3"/>
      <c r="J81" s="3"/>
      <c r="K81" s="3"/>
    </row>
    <row r="82" spans="1:11" s="1" customFormat="1" x14ac:dyDescent="0.3">
      <c r="A82" s="11">
        <f>' Tier II - Suggestions'!A222</f>
        <v>0</v>
      </c>
      <c r="B82" s="80">
        <f>' Tier II - Suggestions'!B222</f>
        <v>0</v>
      </c>
      <c r="C82" s="245" t="s">
        <v>910</v>
      </c>
      <c r="D82" s="245"/>
      <c r="E82" s="245"/>
      <c r="F82" s="172" t="s">
        <v>916</v>
      </c>
      <c r="G82" s="3"/>
      <c r="H82" s="3"/>
      <c r="I82" s="3"/>
      <c r="J82" s="3"/>
      <c r="K82" s="3"/>
    </row>
    <row r="83" spans="1:11" s="1" customFormat="1" x14ac:dyDescent="0.3">
      <c r="A83" s="11">
        <f>' Tier II - Suggestions'!A227</f>
        <v>0</v>
      </c>
      <c r="B83" s="80">
        <f>' Tier II - Suggestions'!B227</f>
        <v>0</v>
      </c>
      <c r="C83" s="245" t="s">
        <v>86</v>
      </c>
      <c r="D83" s="245"/>
      <c r="E83" s="245"/>
      <c r="F83" s="172" t="s">
        <v>916</v>
      </c>
      <c r="G83" s="3"/>
      <c r="H83" s="3"/>
      <c r="I83" s="3"/>
      <c r="J83" s="3"/>
      <c r="K83" s="3"/>
    </row>
    <row r="84" spans="1:11" s="1" customFormat="1" ht="31.8" customHeight="1" x14ac:dyDescent="0.3">
      <c r="A84" s="11">
        <f>' Tier II - Suggestions'!A228</f>
        <v>0</v>
      </c>
      <c r="B84" s="80">
        <f>' Tier II - Suggestions'!B228</f>
        <v>0</v>
      </c>
      <c r="C84" s="245" t="s">
        <v>911</v>
      </c>
      <c r="D84" s="245"/>
      <c r="E84" s="245"/>
      <c r="F84" s="172" t="s">
        <v>916</v>
      </c>
      <c r="G84" s="3"/>
      <c r="H84" s="3"/>
      <c r="I84" s="3"/>
      <c r="J84" s="3"/>
      <c r="K84" s="3"/>
    </row>
    <row r="85" spans="1:11" s="1" customFormat="1" x14ac:dyDescent="0.3">
      <c r="A85" s="177">
        <f>SUM(A80:A84)</f>
        <v>0</v>
      </c>
      <c r="B85" s="81">
        <v>5</v>
      </c>
      <c r="C85" s="254" t="s">
        <v>89</v>
      </c>
      <c r="D85" s="255"/>
      <c r="E85" s="255"/>
      <c r="F85" s="173"/>
      <c r="G85" s="3"/>
      <c r="H85" s="3"/>
      <c r="I85" s="3"/>
      <c r="J85" s="3"/>
      <c r="K85" s="3"/>
    </row>
    <row r="86" spans="1:11" s="1" customFormat="1" x14ac:dyDescent="0.3">
      <c r="A86" s="16"/>
      <c r="B86" s="81"/>
      <c r="C86" s="241"/>
      <c r="D86" s="242"/>
      <c r="E86" s="242"/>
      <c r="F86" s="52"/>
      <c r="G86" s="3"/>
      <c r="H86" s="3"/>
      <c r="I86" s="3"/>
      <c r="J86" s="3"/>
      <c r="K86" s="3"/>
    </row>
    <row r="87" spans="1:11" s="1" customFormat="1" x14ac:dyDescent="0.3">
      <c r="A87" s="177">
        <f>A8+A17+A28+A39+A50+A64+A69+A74+A78+A85</f>
        <v>0</v>
      </c>
      <c r="B87" s="81"/>
      <c r="C87" s="252" t="s">
        <v>1033</v>
      </c>
      <c r="D87" s="253"/>
      <c r="E87" s="253"/>
      <c r="F87" s="173"/>
      <c r="G87" s="3"/>
      <c r="H87" s="3"/>
      <c r="I87" s="3"/>
      <c r="J87" s="3"/>
      <c r="K87" s="3"/>
    </row>
    <row r="88" spans="1:11" s="1" customFormat="1" x14ac:dyDescent="0.3">
      <c r="A88" s="16">
        <f>B8+B17+B28+B39+B50+B64+B69+B74+B78+B85</f>
        <v>63</v>
      </c>
      <c r="B88" s="81"/>
      <c r="C88" s="241"/>
      <c r="D88" s="242"/>
      <c r="E88" s="242"/>
      <c r="F88" s="52"/>
      <c r="G88" s="3"/>
      <c r="H88" s="3"/>
      <c r="I88" s="3"/>
      <c r="J88" s="3"/>
      <c r="K88" s="3"/>
    </row>
    <row r="89" spans="1:11" s="1" customFormat="1" x14ac:dyDescent="0.3">
      <c r="A89" s="16"/>
      <c r="B89" s="81"/>
      <c r="C89" s="241"/>
      <c r="D89" s="242"/>
      <c r="E89" s="243"/>
      <c r="F89" s="14"/>
      <c r="G89" s="3"/>
      <c r="H89" s="3"/>
      <c r="I89" s="3"/>
      <c r="J89" s="3"/>
      <c r="K89" s="3"/>
    </row>
    <row r="90" spans="1:11" x14ac:dyDescent="0.3">
      <c r="A90" s="13">
        <f>A87</f>
        <v>0</v>
      </c>
      <c r="B90" s="81"/>
      <c r="C90" s="235" t="s">
        <v>118</v>
      </c>
      <c r="D90" s="236"/>
      <c r="E90" s="237"/>
      <c r="F90" s="235"/>
    </row>
    <row r="91" spans="1:11" x14ac:dyDescent="0.3">
      <c r="A91" s="17">
        <f>A88</f>
        <v>63</v>
      </c>
      <c r="B91" s="81"/>
      <c r="C91" s="238"/>
      <c r="D91" s="239"/>
      <c r="E91" s="240"/>
      <c r="F91" s="238"/>
    </row>
    <row r="92" spans="1:11" ht="14.4" x14ac:dyDescent="0.3">
      <c r="A92" s="246">
        <f>A90/A91</f>
        <v>0</v>
      </c>
      <c r="B92" s="247"/>
      <c r="C92" s="247"/>
      <c r="D92" s="247"/>
      <c r="E92" s="247"/>
      <c r="F92" s="232"/>
    </row>
    <row r="93" spans="1:11" ht="14.4" x14ac:dyDescent="0.3">
      <c r="A93" s="248"/>
      <c r="B93" s="249"/>
      <c r="C93" s="249"/>
      <c r="D93" s="249"/>
      <c r="E93" s="249"/>
      <c r="F93" s="233"/>
    </row>
    <row r="94" spans="1:11" ht="15" thickBot="1" x14ac:dyDescent="0.35">
      <c r="A94" s="250"/>
      <c r="B94" s="251"/>
      <c r="C94" s="251"/>
      <c r="D94" s="251"/>
      <c r="E94" s="251"/>
      <c r="F94" s="234"/>
    </row>
    <row r="95" spans="1:11" ht="16.2" thickTop="1" x14ac:dyDescent="0.3">
      <c r="A95" s="7"/>
      <c r="B95" s="7"/>
      <c r="C95" s="8"/>
      <c r="D95" s="9"/>
      <c r="E95" s="9"/>
      <c r="F95" s="133"/>
    </row>
    <row r="96" spans="1:11" x14ac:dyDescent="0.3">
      <c r="C96" s="4"/>
    </row>
    <row r="97" spans="3:3" x14ac:dyDescent="0.3">
      <c r="C97" s="4"/>
    </row>
    <row r="98" spans="3:3" x14ac:dyDescent="0.3">
      <c r="C98" s="4"/>
    </row>
    <row r="99" spans="3:3" x14ac:dyDescent="0.3">
      <c r="C99" s="4"/>
    </row>
    <row r="100" spans="3:3" x14ac:dyDescent="0.3">
      <c r="C100" s="4"/>
    </row>
    <row r="101" spans="3:3" x14ac:dyDescent="0.3">
      <c r="C101" s="4"/>
    </row>
    <row r="102" spans="3:3" x14ac:dyDescent="0.3">
      <c r="C102" s="4"/>
    </row>
    <row r="103" spans="3:3" x14ac:dyDescent="0.3">
      <c r="C103" s="4"/>
    </row>
    <row r="104" spans="3:3" x14ac:dyDescent="0.3">
      <c r="C104" s="4"/>
    </row>
    <row r="105" spans="3:3" x14ac:dyDescent="0.3">
      <c r="C105" s="4"/>
    </row>
    <row r="106" spans="3:3" x14ac:dyDescent="0.3">
      <c r="C106" s="4"/>
    </row>
    <row r="107" spans="3:3" x14ac:dyDescent="0.3">
      <c r="C107" s="4"/>
    </row>
    <row r="108" spans="3:3" x14ac:dyDescent="0.3">
      <c r="C108" s="4"/>
    </row>
    <row r="109" spans="3:3" x14ac:dyDescent="0.3">
      <c r="C109" s="4"/>
    </row>
    <row r="110" spans="3:3" x14ac:dyDescent="0.3">
      <c r="C110" s="4"/>
    </row>
    <row r="111" spans="3:3" x14ac:dyDescent="0.3">
      <c r="C111" s="4"/>
    </row>
    <row r="112" spans="3:3" x14ac:dyDescent="0.3">
      <c r="C112" s="4"/>
    </row>
    <row r="113" spans="3:3" x14ac:dyDescent="0.3">
      <c r="C113" s="4"/>
    </row>
    <row r="114" spans="3:3" x14ac:dyDescent="0.3">
      <c r="C114" s="4"/>
    </row>
    <row r="115" spans="3:3" x14ac:dyDescent="0.3">
      <c r="C115" s="4"/>
    </row>
    <row r="116" spans="3:3" x14ac:dyDescent="0.3">
      <c r="C116" s="4"/>
    </row>
    <row r="117" spans="3:3" x14ac:dyDescent="0.3">
      <c r="C117" s="4"/>
    </row>
    <row r="118" spans="3:3" x14ac:dyDescent="0.3">
      <c r="C118" s="4"/>
    </row>
    <row r="119" spans="3:3" x14ac:dyDescent="0.3">
      <c r="C119" s="4"/>
    </row>
    <row r="120" spans="3:3" x14ac:dyDescent="0.3">
      <c r="C120" s="4"/>
    </row>
    <row r="121" spans="3:3" x14ac:dyDescent="0.3">
      <c r="C121" s="4"/>
    </row>
    <row r="122" spans="3:3" x14ac:dyDescent="0.3">
      <c r="C122" s="4"/>
    </row>
    <row r="123" spans="3:3" x14ac:dyDescent="0.3">
      <c r="C123" s="4"/>
    </row>
    <row r="124" spans="3:3" x14ac:dyDescent="0.3">
      <c r="C124" s="4"/>
    </row>
    <row r="125" spans="3:3" x14ac:dyDescent="0.3">
      <c r="C125" s="4"/>
    </row>
  </sheetData>
  <protectedRanges>
    <protectedRange algorithmName="SHA-512" hashValue="wBFRNQb6a1kJ81YNqOPYLvJAtzH0NMQ+uYJTYTBpN0r8+pXENDcUab4Q+HQBIQA7dcf/a7AblFQkh31raPE8SQ==" saltValue="zTWRkCk4M6Wa6lEXBCpgLA==" spinCount="100000" sqref="A2:B2" name="CEMP REVIEW SCORE_1"/>
    <protectedRange algorithmName="SHA-512" hashValue="wBFRNQb6a1kJ81YNqOPYLvJAtzH0NMQ+uYJTYTBpN0r8+pXENDcUab4Q+HQBIQA7dcf/a7AblFQkh31raPE8SQ==" saltValue="zTWRkCk4M6Wa6lEXBCpgLA==" spinCount="100000" sqref="C90 A91:C91 D90:F91" name="CEMP REVIEW SCORE"/>
  </protectedRanges>
  <mergeCells count="93">
    <mergeCell ref="C61:E61"/>
    <mergeCell ref="C62:E62"/>
    <mergeCell ref="C63:E63"/>
    <mergeCell ref="C43:E43"/>
    <mergeCell ref="F1:F2"/>
    <mergeCell ref="C49:E49"/>
    <mergeCell ref="C11:E11"/>
    <mergeCell ref="C20:E20"/>
    <mergeCell ref="C36:E36"/>
    <mergeCell ref="C44:E44"/>
    <mergeCell ref="C48:E48"/>
    <mergeCell ref="C14:E14"/>
    <mergeCell ref="C15:E15"/>
    <mergeCell ref="C16:E16"/>
    <mergeCell ref="C24:E24"/>
    <mergeCell ref="C25:E25"/>
    <mergeCell ref="C7:E7"/>
    <mergeCell ref="C1:E2"/>
    <mergeCell ref="C19:E19"/>
    <mergeCell ref="A3:E3"/>
    <mergeCell ref="C8:E8"/>
    <mergeCell ref="C9:E9"/>
    <mergeCell ref="C17:E17"/>
    <mergeCell ref="C18:E18"/>
    <mergeCell ref="C4:E4"/>
    <mergeCell ref="C5:E5"/>
    <mergeCell ref="C6:E6"/>
    <mergeCell ref="C10:E10"/>
    <mergeCell ref="C12:E12"/>
    <mergeCell ref="C13:E13"/>
    <mergeCell ref="C54:E54"/>
    <mergeCell ref="C28:E28"/>
    <mergeCell ref="C29:E29"/>
    <mergeCell ref="C23:E23"/>
    <mergeCell ref="C26:E26"/>
    <mergeCell ref="C21:E21"/>
    <mergeCell ref="C52:E52"/>
    <mergeCell ref="C53:E53"/>
    <mergeCell ref="C22:E22"/>
    <mergeCell ref="C30:E30"/>
    <mergeCell ref="C35:E35"/>
    <mergeCell ref="C45:E45"/>
    <mergeCell ref="C47:E47"/>
    <mergeCell ref="C46:E46"/>
    <mergeCell ref="C27:E27"/>
    <mergeCell ref="C31:E31"/>
    <mergeCell ref="C76:E76"/>
    <mergeCell ref="C37:E37"/>
    <mergeCell ref="C38:E38"/>
    <mergeCell ref="C64:E64"/>
    <mergeCell ref="C78:E78"/>
    <mergeCell ref="C77:E77"/>
    <mergeCell ref="C68:E68"/>
    <mergeCell ref="C56:E56"/>
    <mergeCell ref="C59:E59"/>
    <mergeCell ref="C72:E72"/>
    <mergeCell ref="C74:E74"/>
    <mergeCell ref="C73:E73"/>
    <mergeCell ref="C58:E58"/>
    <mergeCell ref="C70:E70"/>
    <mergeCell ref="C69:E69"/>
    <mergeCell ref="C60:E60"/>
    <mergeCell ref="C75:E75"/>
    <mergeCell ref="C33:E33"/>
    <mergeCell ref="C32:E32"/>
    <mergeCell ref="C34:E34"/>
    <mergeCell ref="C55:E55"/>
    <mergeCell ref="C39:E39"/>
    <mergeCell ref="C71:E71"/>
    <mergeCell ref="C67:E67"/>
    <mergeCell ref="C65:E65"/>
    <mergeCell ref="C57:E57"/>
    <mergeCell ref="C40:E40"/>
    <mergeCell ref="C50:E50"/>
    <mergeCell ref="C51:E51"/>
    <mergeCell ref="C66:E66"/>
    <mergeCell ref="C41:E41"/>
    <mergeCell ref="C42:E42"/>
    <mergeCell ref="F92:F94"/>
    <mergeCell ref="C90:E91"/>
    <mergeCell ref="F90:F91"/>
    <mergeCell ref="C89:E89"/>
    <mergeCell ref="C79:E79"/>
    <mergeCell ref="C86:E86"/>
    <mergeCell ref="C80:E80"/>
    <mergeCell ref="C81:E81"/>
    <mergeCell ref="C82:E82"/>
    <mergeCell ref="C84:E84"/>
    <mergeCell ref="A92:E94"/>
    <mergeCell ref="C87:E87"/>
    <mergeCell ref="C88:E88"/>
    <mergeCell ref="C85:E85"/>
    <mergeCell ref="C83:E83"/>
  </mergeCells>
  <phoneticPr fontId="44" type="noConversion"/>
  <conditionalFormatting sqref="A66:B68 A71:B73 A76:B77 A80:B84 A41:B49 A19:B27 A4:B7 A30:B38 A52:B63 A10:B16">
    <cfRule type="colorScale" priority="11">
      <colorScale>
        <cfvo type="num" val="0"/>
        <cfvo type="num" val="1"/>
        <color rgb="FFFF0000"/>
        <color rgb="FF00B050"/>
      </colorScale>
    </cfRule>
  </conditionalFormatting>
  <conditionalFormatting sqref="A92:E94">
    <cfRule type="cellIs" dxfId="13" priority="6" operator="greaterThanOrEqual">
      <formula>0.75</formula>
    </cfRule>
    <cfRule type="cellIs" dxfId="12" priority="7" operator="lessThanOrEqual">
      <formula>0.5</formula>
    </cfRule>
  </conditionalFormatting>
  <printOptions horizontalCentered="1"/>
  <pageMargins left="0.25" right="0.25" top="0.75" bottom="0.75" header="0.3" footer="0.3"/>
  <pageSetup scale="60" fitToHeight="0" orientation="landscape" r:id="rId1"/>
  <ignoredErrors>
    <ignoredError sqref="A78 A7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workbookViewId="0">
      <pane ySplit="2" topLeftCell="A3" activePane="bottomLeft" state="frozen"/>
      <selection pane="bottomLeft" activeCell="E33" sqref="E33"/>
    </sheetView>
  </sheetViews>
  <sheetFormatPr defaultColWidth="8.6640625" defaultRowHeight="13.8" x14ac:dyDescent="0.3"/>
  <cols>
    <col min="1" max="1" width="36.109375" style="18" customWidth="1"/>
    <col min="2" max="2" width="3.33203125" style="18" customWidth="1"/>
    <col min="3" max="3" width="21.33203125" style="20" bestFit="1" customWidth="1"/>
    <col min="4" max="16384" width="8.6640625" style="18"/>
  </cols>
  <sheetData>
    <row r="1" spans="1:4" ht="16.2" thickBot="1" x14ac:dyDescent="0.35">
      <c r="A1" s="282" t="s">
        <v>119</v>
      </c>
      <c r="B1" s="283"/>
      <c r="C1" s="284"/>
    </row>
    <row r="2" spans="1:4" ht="15" customHeight="1" x14ac:dyDescent="0.3">
      <c r="A2" s="156" t="s">
        <v>120</v>
      </c>
      <c r="B2" s="70"/>
      <c r="C2" s="71" t="s">
        <v>121</v>
      </c>
    </row>
    <row r="3" spans="1:4" ht="14.7" customHeight="1" x14ac:dyDescent="0.3">
      <c r="A3" s="279" t="s">
        <v>122</v>
      </c>
      <c r="B3" s="280"/>
      <c r="C3" s="281"/>
    </row>
    <row r="4" spans="1:4" ht="15.6" x14ac:dyDescent="0.3">
      <c r="A4" s="72" t="s">
        <v>123</v>
      </c>
      <c r="B4" s="19"/>
      <c r="C4" s="73">
        <f>'Tier III - Legal Requirements'!A8/'Tier III - Legal Requirements'!B8</f>
        <v>0</v>
      </c>
    </row>
    <row r="5" spans="1:4" ht="15.6" x14ac:dyDescent="0.3">
      <c r="A5" s="72" t="s">
        <v>1043</v>
      </c>
      <c r="B5" s="19"/>
      <c r="C5" s="73">
        <f>'Tier III - Legal Requirements'!A17/'Tier III - Legal Requirements'!B17</f>
        <v>0</v>
      </c>
    </row>
    <row r="6" spans="1:4" ht="15.6" x14ac:dyDescent="0.3">
      <c r="A6" s="72" t="s">
        <v>95</v>
      </c>
      <c r="B6" s="19"/>
      <c r="C6" s="73">
        <f>'Tier III - Legal Requirements'!A28/'Tier III - Legal Requirements'!B28</f>
        <v>0</v>
      </c>
    </row>
    <row r="7" spans="1:4" ht="15.6" x14ac:dyDescent="0.3">
      <c r="A7" s="72" t="s">
        <v>1053</v>
      </c>
      <c r="B7" s="19"/>
      <c r="C7" s="73">
        <f>'Tier III - Legal Requirements'!A39/'Tier III - Legal Requirements'!B39</f>
        <v>0</v>
      </c>
    </row>
    <row r="8" spans="1:4" ht="15.6" x14ac:dyDescent="0.3">
      <c r="A8" s="72" t="s">
        <v>1044</v>
      </c>
      <c r="B8" s="19"/>
      <c r="C8" s="73">
        <f>'Tier III - Legal Requirements'!A50/'Tier III - Legal Requirements'!B50</f>
        <v>0</v>
      </c>
    </row>
    <row r="9" spans="1:4" ht="15.6" x14ac:dyDescent="0.3">
      <c r="A9" s="72" t="s">
        <v>126</v>
      </c>
      <c r="B9" s="19"/>
      <c r="C9" s="73">
        <f>'Tier III - Legal Requirements'!A64/'Tier III - Legal Requirements'!B64</f>
        <v>0</v>
      </c>
    </row>
    <row r="10" spans="1:4" ht="15.6" x14ac:dyDescent="0.3">
      <c r="A10" s="72" t="s">
        <v>127</v>
      </c>
      <c r="B10" s="19"/>
      <c r="C10" s="73">
        <f>'Tier III - Legal Requirements'!A69/'Tier III - Legal Requirements'!B69</f>
        <v>0</v>
      </c>
    </row>
    <row r="11" spans="1:4" ht="15.6" x14ac:dyDescent="0.3">
      <c r="A11" s="72" t="s">
        <v>128</v>
      </c>
      <c r="B11" s="19"/>
      <c r="C11" s="73">
        <f>'Tier III - Legal Requirements'!A74/'Tier III - Legal Requirements'!B74</f>
        <v>0</v>
      </c>
    </row>
    <row r="12" spans="1:4" ht="15.6" x14ac:dyDescent="0.3">
      <c r="A12" s="72" t="s">
        <v>129</v>
      </c>
      <c r="B12" s="19"/>
      <c r="C12" s="73">
        <f>'Tier III - Legal Requirements'!A78/'Tier III - Legal Requirements'!B78</f>
        <v>0</v>
      </c>
    </row>
    <row r="13" spans="1:4" ht="15.6" x14ac:dyDescent="0.3">
      <c r="A13" s="72" t="s">
        <v>130</v>
      </c>
      <c r="B13" s="19"/>
      <c r="C13" s="73">
        <f>'Tier III - Legal Requirements'!A85/'Tier III - Legal Requirements'!B85</f>
        <v>0</v>
      </c>
    </row>
    <row r="14" spans="1:4" ht="17.399999999999999" hidden="1" x14ac:dyDescent="0.3">
      <c r="A14" s="279" t="s">
        <v>131</v>
      </c>
      <c r="B14" s="280"/>
      <c r="C14" s="281"/>
    </row>
    <row r="15" spans="1:4" ht="15.6" hidden="1" x14ac:dyDescent="0.3">
      <c r="A15" s="72" t="s">
        <v>91</v>
      </c>
      <c r="B15" s="19"/>
      <c r="C15" s="73"/>
      <c r="D15" s="18" t="s">
        <v>1048</v>
      </c>
    </row>
    <row r="16" spans="1:4" ht="15.6" hidden="1" x14ac:dyDescent="0.3">
      <c r="A16" s="72" t="s">
        <v>111</v>
      </c>
      <c r="B16" s="19"/>
      <c r="C16" s="73"/>
    </row>
    <row r="17" spans="1:3" ht="15.6" hidden="1" x14ac:dyDescent="0.3">
      <c r="A17" s="72" t="s">
        <v>116</v>
      </c>
      <c r="B17" s="19"/>
      <c r="C17" s="73"/>
    </row>
    <row r="18" spans="1:3" s="68" customFormat="1" ht="46.2" customHeight="1" thickBot="1" x14ac:dyDescent="0.35">
      <c r="A18" s="222" t="s">
        <v>132</v>
      </c>
      <c r="B18" s="74"/>
      <c r="C18" s="75">
        <f>'Tier III - Legal Requirements'!A90/'Tier III - Legal Requirements'!A91</f>
        <v>0</v>
      </c>
    </row>
  </sheetData>
  <mergeCells count="3">
    <mergeCell ref="A3:C3"/>
    <mergeCell ref="A14:C14"/>
    <mergeCell ref="A1:C1"/>
  </mergeCells>
  <conditionalFormatting sqref="C4:C13 C15:C18">
    <cfRule type="cellIs" dxfId="11" priority="1" operator="greaterThanOrEqual">
      <formula>0.75</formula>
    </cfRule>
    <cfRule type="cellIs" dxfId="10" priority="2" operator="lessThanOrEqual">
      <formula>0.5</formula>
    </cfRule>
  </conditionalFormatting>
  <pageMargins left="0.7" right="0.7" top="0.75" bottom="0.75" header="0.3" footer="0.3"/>
  <pageSetup orientation="portrait" r:id="rId1"/>
  <headerFooter>
    <oddHeader>&amp;F</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X685"/>
  <sheetViews>
    <sheetView zoomScaleNormal="100" workbookViewId="0">
      <pane ySplit="2" topLeftCell="A239" activePane="bottomLeft" state="frozen"/>
      <selection pane="bottomLeft" activeCell="A254" sqref="A254"/>
    </sheetView>
  </sheetViews>
  <sheetFormatPr defaultColWidth="8.6640625" defaultRowHeight="15.6" x14ac:dyDescent="0.3"/>
  <cols>
    <col min="1" max="1" width="12.44140625" style="5" bestFit="1" customWidth="1"/>
    <col min="2" max="2" width="13.77734375" style="5" customWidth="1"/>
    <col min="3" max="3" width="40.6640625" style="3" customWidth="1"/>
    <col min="4" max="4" width="42.6640625" style="3" customWidth="1"/>
    <col min="5" max="5" width="53.33203125" style="3" customWidth="1"/>
    <col min="6" max="6" width="18.5546875" style="3" bestFit="1" customWidth="1"/>
    <col min="7" max="7" width="18.33203125" style="3" bestFit="1" customWidth="1"/>
    <col min="8" max="8" width="8.33203125" style="3" customWidth="1"/>
    <col min="9" max="9" width="23.6640625" style="3" bestFit="1" customWidth="1"/>
    <col min="10" max="11" width="8.33203125" style="3" customWidth="1"/>
    <col min="12" max="12" width="9.33203125" style="3" bestFit="1" customWidth="1"/>
    <col min="13" max="13" width="8.33203125" style="3" customWidth="1"/>
    <col min="14" max="16384" width="8.6640625" style="3"/>
  </cols>
  <sheetData>
    <row r="1" spans="1:15" ht="18.600000000000001" customHeight="1" thickTop="1" x14ac:dyDescent="0.3">
      <c r="A1" s="29" t="s">
        <v>0</v>
      </c>
      <c r="B1" s="85" t="s">
        <v>1</v>
      </c>
      <c r="C1" s="270" t="s">
        <v>133</v>
      </c>
      <c r="D1" s="270"/>
      <c r="E1" s="270"/>
      <c r="F1" s="354" t="s">
        <v>3</v>
      </c>
      <c r="G1" s="354"/>
      <c r="H1" s="354"/>
      <c r="I1" s="354"/>
      <c r="J1" s="354"/>
      <c r="K1" s="354"/>
      <c r="L1" s="355"/>
      <c r="M1" s="356"/>
      <c r="N1" s="6"/>
    </row>
    <row r="2" spans="1:15" x14ac:dyDescent="0.3">
      <c r="A2" s="179" t="s">
        <v>134</v>
      </c>
      <c r="B2" s="180" t="s">
        <v>5</v>
      </c>
      <c r="C2" s="271"/>
      <c r="D2" s="271"/>
      <c r="E2" s="271"/>
      <c r="F2" s="191" t="s">
        <v>135</v>
      </c>
      <c r="G2" s="191" t="s">
        <v>136</v>
      </c>
      <c r="H2" s="191" t="s">
        <v>137</v>
      </c>
      <c r="I2" s="191" t="s">
        <v>138</v>
      </c>
      <c r="J2" s="191" t="s">
        <v>139</v>
      </c>
      <c r="K2" s="191" t="s">
        <v>140</v>
      </c>
      <c r="L2" s="192" t="s">
        <v>141</v>
      </c>
      <c r="M2" s="193" t="s">
        <v>142</v>
      </c>
      <c r="N2" s="6"/>
    </row>
    <row r="3" spans="1:15" ht="17.399999999999999" x14ac:dyDescent="0.3">
      <c r="A3" s="368" t="s">
        <v>6</v>
      </c>
      <c r="B3" s="369"/>
      <c r="C3" s="369"/>
      <c r="D3" s="369"/>
      <c r="E3" s="369"/>
      <c r="F3" s="194"/>
      <c r="G3" s="194"/>
      <c r="H3" s="194"/>
      <c r="I3" s="194"/>
      <c r="J3" s="194"/>
      <c r="K3" s="194"/>
      <c r="L3" s="194"/>
      <c r="M3" s="195"/>
      <c r="N3" s="6"/>
    </row>
    <row r="4" spans="1:15" ht="16.2" x14ac:dyDescent="0.3">
      <c r="A4" s="186">
        <f>'Tier I - Optional'!A4</f>
        <v>0</v>
      </c>
      <c r="B4" s="186">
        <f>'Tier I - Optional'!B4</f>
        <v>0</v>
      </c>
      <c r="C4" s="357" t="s">
        <v>7</v>
      </c>
      <c r="D4" s="357"/>
      <c r="E4" s="357"/>
      <c r="F4" s="34"/>
      <c r="G4" s="34"/>
      <c r="H4" s="34"/>
      <c r="I4" s="34"/>
      <c r="J4" s="34"/>
      <c r="K4" s="34"/>
      <c r="L4" s="41"/>
      <c r="M4" s="37"/>
      <c r="N4" s="6"/>
    </row>
    <row r="5" spans="1:15" x14ac:dyDescent="0.3">
      <c r="A5" s="186">
        <f>'Tier I - Optional'!A5</f>
        <v>0</v>
      </c>
      <c r="B5" s="186">
        <f>'Tier I - Optional'!B5</f>
        <v>0</v>
      </c>
      <c r="C5" s="308" t="s">
        <v>927</v>
      </c>
      <c r="D5" s="308"/>
      <c r="E5" s="308"/>
      <c r="F5" s="34"/>
      <c r="G5" s="34"/>
      <c r="H5" s="34"/>
      <c r="I5" s="34"/>
      <c r="J5" s="34"/>
      <c r="K5" s="34"/>
      <c r="L5" s="41"/>
      <c r="M5" s="37"/>
      <c r="N5" s="6"/>
    </row>
    <row r="6" spans="1:15" x14ac:dyDescent="0.3">
      <c r="A6" s="186">
        <f>'Tier I - Optional'!A6</f>
        <v>0</v>
      </c>
      <c r="B6" s="186">
        <f>'Tier I - Optional'!B6</f>
        <v>0</v>
      </c>
      <c r="C6" s="308" t="s">
        <v>928</v>
      </c>
      <c r="D6" s="308"/>
      <c r="E6" s="308"/>
      <c r="F6" s="34"/>
      <c r="G6" s="34"/>
      <c r="H6" s="34"/>
      <c r="I6" s="34"/>
      <c r="J6" s="34"/>
      <c r="K6" s="34"/>
      <c r="L6" s="41"/>
      <c r="M6" s="37"/>
      <c r="N6" s="6"/>
    </row>
    <row r="7" spans="1:15" x14ac:dyDescent="0.3">
      <c r="A7" s="208">
        <f>'Tier I - Optional'!A7</f>
        <v>0</v>
      </c>
      <c r="B7" s="208">
        <f>'Tier I - Optional'!B7</f>
        <v>0</v>
      </c>
      <c r="C7" s="335" t="s">
        <v>10</v>
      </c>
      <c r="D7" s="335"/>
      <c r="E7" s="335"/>
      <c r="F7" s="34"/>
      <c r="G7" s="34"/>
      <c r="H7" s="34"/>
      <c r="I7" s="34"/>
      <c r="J7" s="34"/>
      <c r="K7" s="34"/>
      <c r="L7" s="41"/>
      <c r="M7" s="38"/>
      <c r="N7" s="6"/>
    </row>
    <row r="8" spans="1:15" x14ac:dyDescent="0.3">
      <c r="A8" s="208">
        <f>'Tier I - Optional'!A8</f>
        <v>0</v>
      </c>
      <c r="B8" s="208">
        <f>'Tier I - Optional'!B8</f>
        <v>0</v>
      </c>
      <c r="C8" s="335" t="s">
        <v>879</v>
      </c>
      <c r="D8" s="335"/>
      <c r="E8" s="335"/>
      <c r="F8" s="34"/>
      <c r="G8" s="34"/>
      <c r="H8" s="34"/>
      <c r="I8" s="34"/>
      <c r="J8" s="34"/>
      <c r="K8" s="34"/>
      <c r="L8" s="41"/>
      <c r="M8" s="38"/>
      <c r="N8" s="6"/>
    </row>
    <row r="9" spans="1:15" s="2" customFormat="1" x14ac:dyDescent="0.3">
      <c r="A9" s="186">
        <f>'Tier I - Optional'!A9</f>
        <v>0</v>
      </c>
      <c r="B9" s="186">
        <f>'Tier I - Optional'!B9</f>
        <v>0</v>
      </c>
      <c r="C9" s="308" t="s">
        <v>929</v>
      </c>
      <c r="D9" s="308"/>
      <c r="E9" s="308"/>
      <c r="F9" s="34"/>
      <c r="G9" s="34"/>
      <c r="H9" s="34"/>
      <c r="I9" s="34"/>
      <c r="J9" s="34"/>
      <c r="K9" s="34"/>
      <c r="L9" s="41"/>
      <c r="M9" s="38"/>
      <c r="N9" s="6"/>
      <c r="O9" s="3"/>
    </row>
    <row r="10" spans="1:15" s="2" customFormat="1" x14ac:dyDescent="0.3">
      <c r="A10" s="186">
        <f>'Tier I - Optional'!A10</f>
        <v>0</v>
      </c>
      <c r="B10" s="186">
        <f>'Tier I - Optional'!B10</f>
        <v>0</v>
      </c>
      <c r="C10" s="308" t="s">
        <v>930</v>
      </c>
      <c r="D10" s="308"/>
      <c r="E10" s="308"/>
      <c r="F10" s="34"/>
      <c r="G10" s="34"/>
      <c r="H10" s="34"/>
      <c r="I10" s="34"/>
      <c r="J10" s="34"/>
      <c r="K10" s="34"/>
      <c r="L10" s="41"/>
      <c r="M10" s="38"/>
      <c r="N10" s="6"/>
      <c r="O10" s="3"/>
    </row>
    <row r="11" spans="1:15" s="2" customFormat="1" ht="16.2" x14ac:dyDescent="0.3">
      <c r="A11" s="186">
        <f>'Tier I - Optional'!A19</f>
        <v>0</v>
      </c>
      <c r="B11" s="186">
        <f>'Tier I - Optional'!B19</f>
        <v>0</v>
      </c>
      <c r="C11" s="357" t="s">
        <v>145</v>
      </c>
      <c r="D11" s="357"/>
      <c r="E11" s="357"/>
      <c r="F11" s="34"/>
      <c r="G11" s="34"/>
      <c r="H11" s="34"/>
      <c r="I11" s="34"/>
      <c r="J11" s="34"/>
      <c r="K11" s="34"/>
      <c r="L11" s="41"/>
      <c r="M11" s="38"/>
      <c r="N11" s="6"/>
      <c r="O11" s="3"/>
    </row>
    <row r="12" spans="1:15" s="2" customFormat="1" x14ac:dyDescent="0.3">
      <c r="A12" s="186">
        <f>'Tier I - Optional'!A20</f>
        <v>0</v>
      </c>
      <c r="B12" s="186">
        <f>'Tier I - Optional'!B20</f>
        <v>0</v>
      </c>
      <c r="C12" s="308" t="s">
        <v>931</v>
      </c>
      <c r="D12" s="308"/>
      <c r="E12" s="308"/>
      <c r="F12" s="34"/>
      <c r="G12" s="34"/>
      <c r="H12" s="34"/>
      <c r="I12" s="34"/>
      <c r="J12" s="34"/>
      <c r="K12" s="34"/>
      <c r="L12" s="41"/>
      <c r="M12" s="38"/>
      <c r="N12" s="6"/>
      <c r="O12" s="3"/>
    </row>
    <row r="13" spans="1:15" s="2" customFormat="1" x14ac:dyDescent="0.3">
      <c r="A13" s="186">
        <f>'Tier I - Optional'!A21</f>
        <v>0</v>
      </c>
      <c r="B13" s="186">
        <f>'Tier I - Optional'!B21</f>
        <v>0</v>
      </c>
      <c r="C13" s="308" t="s">
        <v>932</v>
      </c>
      <c r="D13" s="308"/>
      <c r="E13" s="308"/>
      <c r="F13" s="34"/>
      <c r="G13" s="34"/>
      <c r="H13" s="34"/>
      <c r="I13" s="34"/>
      <c r="J13" s="34"/>
      <c r="K13" s="34"/>
      <c r="L13" s="41"/>
      <c r="M13" s="38"/>
      <c r="N13" s="6"/>
      <c r="O13" s="3"/>
    </row>
    <row r="14" spans="1:15" s="2" customFormat="1" x14ac:dyDescent="0.3">
      <c r="A14" s="186">
        <f>'Tier I - Optional'!A22</f>
        <v>0</v>
      </c>
      <c r="B14" s="186">
        <f>'Tier I - Optional'!B22</f>
        <v>0</v>
      </c>
      <c r="C14" s="308" t="s">
        <v>933</v>
      </c>
      <c r="D14" s="308"/>
      <c r="E14" s="308"/>
      <c r="F14" s="34"/>
      <c r="G14" s="34"/>
      <c r="H14" s="34"/>
      <c r="I14" s="34"/>
      <c r="J14" s="34"/>
      <c r="K14" s="34"/>
      <c r="L14" s="41"/>
      <c r="M14" s="38"/>
      <c r="N14" s="6"/>
      <c r="O14" s="3"/>
    </row>
    <row r="15" spans="1:15" s="2" customFormat="1" x14ac:dyDescent="0.3">
      <c r="A15" s="186">
        <f>'Tier I - Optional'!A23</f>
        <v>0</v>
      </c>
      <c r="B15" s="186">
        <f>'Tier I - Optional'!B23</f>
        <v>0</v>
      </c>
      <c r="C15" s="308" t="s">
        <v>934</v>
      </c>
      <c r="D15" s="308"/>
      <c r="E15" s="308"/>
      <c r="F15" s="34"/>
      <c r="G15" s="34"/>
      <c r="H15" s="34"/>
      <c r="I15" s="34"/>
      <c r="J15" s="34"/>
      <c r="K15" s="34"/>
      <c r="L15" s="41"/>
      <c r="M15" s="38"/>
      <c r="N15" s="6"/>
      <c r="O15" s="3"/>
    </row>
    <row r="16" spans="1:15" s="2" customFormat="1" ht="16.2" x14ac:dyDescent="0.3">
      <c r="A16" s="186">
        <f>'Tier I - Optional'!A24</f>
        <v>0</v>
      </c>
      <c r="B16" s="186">
        <f>'Tier I - Optional'!B24</f>
        <v>0</v>
      </c>
      <c r="C16" s="357" t="s">
        <v>150</v>
      </c>
      <c r="D16" s="357"/>
      <c r="E16" s="357"/>
      <c r="F16" s="34"/>
      <c r="G16" s="34"/>
      <c r="H16" s="34"/>
      <c r="I16" s="34"/>
      <c r="J16" s="34"/>
      <c r="K16" s="34"/>
      <c r="L16" s="41"/>
      <c r="M16" s="38"/>
      <c r="N16" s="6"/>
      <c r="O16" s="3"/>
    </row>
    <row r="17" spans="1:15" s="2" customFormat="1" x14ac:dyDescent="0.3">
      <c r="A17" s="186">
        <f>'Tier I - Optional'!A25</f>
        <v>0</v>
      </c>
      <c r="B17" s="186">
        <f>'Tier I - Optional'!B25</f>
        <v>0</v>
      </c>
      <c r="C17" s="308" t="s">
        <v>935</v>
      </c>
      <c r="D17" s="308"/>
      <c r="E17" s="308"/>
      <c r="F17" s="34"/>
      <c r="G17" s="34"/>
      <c r="H17" s="34"/>
      <c r="I17" s="34"/>
      <c r="J17" s="34"/>
      <c r="K17" s="34"/>
      <c r="L17" s="41"/>
      <c r="M17" s="38"/>
      <c r="N17" s="6"/>
      <c r="O17" s="3"/>
    </row>
    <row r="18" spans="1:15" s="2" customFormat="1" x14ac:dyDescent="0.3">
      <c r="A18" s="186">
        <f>'Tier I - Optional'!A26</f>
        <v>0</v>
      </c>
      <c r="B18" s="186">
        <f>'Tier I - Optional'!B26</f>
        <v>0</v>
      </c>
      <c r="C18" s="308" t="s">
        <v>936</v>
      </c>
      <c r="D18" s="308"/>
      <c r="E18" s="308"/>
      <c r="F18" s="34"/>
      <c r="G18" s="34"/>
      <c r="H18" s="34"/>
      <c r="I18" s="34"/>
      <c r="J18" s="34"/>
      <c r="K18" s="34"/>
      <c r="L18" s="41"/>
      <c r="M18" s="38"/>
      <c r="N18" s="6"/>
      <c r="O18" s="3"/>
    </row>
    <row r="19" spans="1:15" s="2" customFormat="1" x14ac:dyDescent="0.3">
      <c r="A19" s="186">
        <f>'Tier I - Optional'!A27</f>
        <v>0</v>
      </c>
      <c r="B19" s="186">
        <f>'Tier I - Optional'!B27</f>
        <v>0</v>
      </c>
      <c r="C19" s="308" t="s">
        <v>937</v>
      </c>
      <c r="D19" s="308"/>
      <c r="E19" s="308"/>
      <c r="F19" s="34"/>
      <c r="G19" s="34"/>
      <c r="H19" s="34"/>
      <c r="I19" s="34"/>
      <c r="J19" s="34"/>
      <c r="K19" s="34"/>
      <c r="L19" s="41"/>
      <c r="M19" s="38"/>
      <c r="N19" s="6"/>
      <c r="O19" s="3"/>
    </row>
    <row r="20" spans="1:15" s="2" customFormat="1" x14ac:dyDescent="0.3">
      <c r="A20" s="186">
        <f>'Tier I - Optional'!A28</f>
        <v>0</v>
      </c>
      <c r="B20" s="186">
        <f>'Tier I - Optional'!B28</f>
        <v>0</v>
      </c>
      <c r="C20" s="308" t="s">
        <v>12</v>
      </c>
      <c r="D20" s="308"/>
      <c r="E20" s="308"/>
      <c r="F20" s="34"/>
      <c r="G20" s="34"/>
      <c r="H20" s="34"/>
      <c r="I20" s="34"/>
      <c r="J20" s="34"/>
      <c r="K20" s="34"/>
      <c r="L20" s="41"/>
      <c r="M20" s="38"/>
      <c r="N20" s="6"/>
      <c r="O20" s="3"/>
    </row>
    <row r="21" spans="1:15" x14ac:dyDescent="0.3">
      <c r="A21" s="208">
        <f>'Tier I - Optional'!A29</f>
        <v>0</v>
      </c>
      <c r="B21" s="208">
        <f>'Tier I - Optional'!B29</f>
        <v>0</v>
      </c>
      <c r="C21" s="335" t="s">
        <v>13</v>
      </c>
      <c r="D21" s="335"/>
      <c r="E21" s="335"/>
      <c r="F21" s="34"/>
      <c r="G21" s="34"/>
      <c r="H21" s="34"/>
      <c r="I21" s="34"/>
      <c r="J21" s="34"/>
      <c r="K21" s="34"/>
      <c r="L21" s="41"/>
      <c r="M21" s="38"/>
      <c r="N21" s="6"/>
    </row>
    <row r="22" spans="1:15" x14ac:dyDescent="0.3">
      <c r="A22" s="208">
        <f>'Tier I - Optional'!A30</f>
        <v>0</v>
      </c>
      <c r="B22" s="208">
        <f>'Tier I - Optional'!B30</f>
        <v>0</v>
      </c>
      <c r="C22" s="335" t="s">
        <v>14</v>
      </c>
      <c r="D22" s="335"/>
      <c r="E22" s="335"/>
      <c r="F22" s="34"/>
      <c r="G22" s="34"/>
      <c r="H22" s="34"/>
      <c r="I22" s="34"/>
      <c r="J22" s="34"/>
      <c r="K22" s="34"/>
      <c r="L22" s="41"/>
      <c r="M22" s="38"/>
      <c r="N22" s="6"/>
    </row>
    <row r="23" spans="1:15" x14ac:dyDescent="0.3">
      <c r="A23" s="211">
        <f>SUM(A4:A6,A9:A20)</f>
        <v>0</v>
      </c>
      <c r="B23" s="22">
        <v>15</v>
      </c>
      <c r="C23" s="294" t="s">
        <v>15</v>
      </c>
      <c r="D23" s="295"/>
      <c r="E23" s="296"/>
      <c r="F23" s="252"/>
      <c r="G23" s="253"/>
      <c r="H23" s="253"/>
      <c r="I23" s="253"/>
      <c r="J23" s="253"/>
      <c r="K23" s="253"/>
      <c r="L23" s="253"/>
      <c r="M23" s="307"/>
      <c r="N23" s="6"/>
    </row>
    <row r="24" spans="1:15" ht="14.4" x14ac:dyDescent="0.3">
      <c r="A24" s="22"/>
      <c r="B24" s="22"/>
      <c r="C24" s="21"/>
      <c r="D24" s="21"/>
      <c r="E24" s="21"/>
      <c r="F24" s="35"/>
      <c r="G24" s="35"/>
      <c r="H24" s="35"/>
      <c r="I24" s="35"/>
      <c r="J24" s="35"/>
      <c r="K24" s="35"/>
      <c r="L24" s="39"/>
      <c r="M24" s="40"/>
      <c r="N24" s="6"/>
    </row>
    <row r="25" spans="1:15" x14ac:dyDescent="0.3">
      <c r="A25" s="184">
        <f>'Tier I - Optional'!A33</f>
        <v>0</v>
      </c>
      <c r="B25" s="184">
        <f>'Tier I - Optional'!B33</f>
        <v>0</v>
      </c>
      <c r="C25" s="335" t="s">
        <v>1032</v>
      </c>
      <c r="D25" s="335"/>
      <c r="E25" s="335"/>
      <c r="F25" s="41"/>
      <c r="G25" s="41"/>
      <c r="H25" s="41"/>
      <c r="I25" s="34"/>
      <c r="J25" s="41"/>
      <c r="K25" s="41"/>
      <c r="L25" s="41"/>
      <c r="M25" s="38"/>
      <c r="N25" s="6"/>
    </row>
    <row r="26" spans="1:15" x14ac:dyDescent="0.3">
      <c r="A26" s="184">
        <f>'Tier I - Optional'!A34</f>
        <v>0</v>
      </c>
      <c r="B26" s="184">
        <f>'Tier I - Optional'!B34</f>
        <v>0</v>
      </c>
      <c r="C26" s="341" t="s">
        <v>878</v>
      </c>
      <c r="D26" s="342"/>
      <c r="E26" s="343"/>
      <c r="F26" s="41"/>
      <c r="G26" s="41"/>
      <c r="H26" s="41"/>
      <c r="I26" s="34"/>
      <c r="J26" s="41"/>
      <c r="K26" s="41"/>
      <c r="L26" s="41"/>
      <c r="M26" s="38"/>
      <c r="N26" s="6"/>
    </row>
    <row r="27" spans="1:15" x14ac:dyDescent="0.3">
      <c r="A27" s="184">
        <f>'Tier I - Optional'!A35</f>
        <v>0</v>
      </c>
      <c r="B27" s="184">
        <f>'Tier I - Optional'!B35</f>
        <v>0</v>
      </c>
      <c r="C27" s="335" t="s">
        <v>938</v>
      </c>
      <c r="D27" s="335"/>
      <c r="E27" s="335"/>
      <c r="F27" s="34"/>
      <c r="G27" s="34"/>
      <c r="H27" s="34"/>
      <c r="I27" s="34"/>
      <c r="J27" s="34"/>
      <c r="K27" s="34"/>
      <c r="L27" s="41"/>
      <c r="M27" s="38"/>
      <c r="N27" s="6"/>
    </row>
    <row r="28" spans="1:15" x14ac:dyDescent="0.3">
      <c r="A28" s="184">
        <f>'Tier I - Optional'!A36</f>
        <v>0</v>
      </c>
      <c r="B28" s="184">
        <f>'Tier I - Optional'!B36</f>
        <v>0</v>
      </c>
      <c r="C28" s="341" t="s">
        <v>939</v>
      </c>
      <c r="D28" s="342"/>
      <c r="E28" s="343"/>
      <c r="F28" s="34"/>
      <c r="G28" s="34"/>
      <c r="H28" s="34"/>
      <c r="I28" s="34"/>
      <c r="J28" s="34"/>
      <c r="K28" s="34"/>
      <c r="L28" s="41"/>
      <c r="M28" s="38"/>
      <c r="N28" s="6"/>
    </row>
    <row r="29" spans="1:15" s="1" customFormat="1" x14ac:dyDescent="0.3">
      <c r="A29" s="181">
        <f>'Tier I - Optional'!A37</f>
        <v>0</v>
      </c>
      <c r="B29" s="181">
        <f>'Tier I - Optional'!B37</f>
        <v>0</v>
      </c>
      <c r="C29" s="308" t="s">
        <v>940</v>
      </c>
      <c r="D29" s="308"/>
      <c r="E29" s="308"/>
      <c r="F29" s="34"/>
      <c r="G29" s="34"/>
      <c r="H29" s="34"/>
      <c r="I29" s="34"/>
      <c r="J29" s="34"/>
      <c r="K29" s="34"/>
      <c r="L29" s="41"/>
      <c r="M29" s="38"/>
      <c r="N29" s="6"/>
      <c r="O29" s="3"/>
    </row>
    <row r="30" spans="1:15" s="2" customFormat="1" ht="15" customHeight="1" x14ac:dyDescent="0.3">
      <c r="A30" s="181">
        <f>'Tier I - Optional'!A38</f>
        <v>0</v>
      </c>
      <c r="B30" s="181">
        <f>'Tier I - Optional'!B38</f>
        <v>0</v>
      </c>
      <c r="C30" s="340" t="s">
        <v>1049</v>
      </c>
      <c r="D30" s="340"/>
      <c r="E30" s="340"/>
      <c r="F30" s="41"/>
      <c r="G30" s="41"/>
      <c r="H30" s="41"/>
      <c r="I30" s="34"/>
      <c r="J30" s="41"/>
      <c r="K30" s="41"/>
      <c r="L30" s="41"/>
      <c r="M30" s="38"/>
      <c r="N30" s="6"/>
      <c r="O30" s="3"/>
    </row>
    <row r="31" spans="1:15" x14ac:dyDescent="0.3">
      <c r="A31" s="181">
        <f>'Tier I - Optional'!A39</f>
        <v>0</v>
      </c>
      <c r="B31" s="181">
        <f>'Tier I - Optional'!B39</f>
        <v>0</v>
      </c>
      <c r="C31" s="308" t="s">
        <v>941</v>
      </c>
      <c r="D31" s="308"/>
      <c r="E31" s="308"/>
      <c r="F31" s="34"/>
      <c r="G31" s="34"/>
      <c r="H31" s="34"/>
      <c r="I31" s="34"/>
      <c r="J31" s="34"/>
      <c r="K31" s="34"/>
      <c r="L31" s="41"/>
      <c r="M31" s="38"/>
      <c r="N31" s="6"/>
    </row>
    <row r="32" spans="1:15" x14ac:dyDescent="0.3">
      <c r="A32" s="181">
        <f>'Tier I - Optional'!A40</f>
        <v>0</v>
      </c>
      <c r="B32" s="181">
        <f>'Tier I - Optional'!B40</f>
        <v>0</v>
      </c>
      <c r="C32" s="308" t="s">
        <v>942</v>
      </c>
      <c r="D32" s="308"/>
      <c r="E32" s="308"/>
      <c r="F32" s="34"/>
      <c r="G32" s="34"/>
      <c r="H32" s="34"/>
      <c r="I32" s="34"/>
      <c r="J32" s="34"/>
      <c r="K32" s="34"/>
      <c r="L32" s="36"/>
      <c r="M32" s="37"/>
      <c r="N32" s="6"/>
    </row>
    <row r="33" spans="1:15" x14ac:dyDescent="0.3">
      <c r="A33" s="181">
        <f>'Tier I - Optional'!A41</f>
        <v>0</v>
      </c>
      <c r="B33" s="181">
        <f>'Tier I - Optional'!B41</f>
        <v>0</v>
      </c>
      <c r="C33" s="308" t="s">
        <v>943</v>
      </c>
      <c r="D33" s="308"/>
      <c r="E33" s="308"/>
      <c r="F33" s="34"/>
      <c r="G33" s="34"/>
      <c r="H33" s="34"/>
      <c r="I33" s="34"/>
      <c r="J33" s="34"/>
      <c r="K33" s="34"/>
      <c r="L33" s="41"/>
      <c r="M33" s="38"/>
      <c r="N33" s="6"/>
    </row>
    <row r="34" spans="1:15" x14ac:dyDescent="0.3">
      <c r="A34" s="184">
        <f>'Tier I - Optional'!A42</f>
        <v>0</v>
      </c>
      <c r="B34" s="184">
        <f>'Tier I - Optional'!B42</f>
        <v>0</v>
      </c>
      <c r="C34" s="335" t="s">
        <v>20</v>
      </c>
      <c r="D34" s="335"/>
      <c r="E34" s="335"/>
      <c r="F34" s="41"/>
      <c r="G34" s="41"/>
      <c r="H34" s="41"/>
      <c r="I34" s="34"/>
      <c r="J34" s="41"/>
      <c r="K34" s="41"/>
      <c r="L34" s="41"/>
      <c r="M34" s="38"/>
      <c r="N34" s="6"/>
    </row>
    <row r="35" spans="1:15" x14ac:dyDescent="0.3">
      <c r="A35" s="184">
        <f>'Tier I - Optional'!A43</f>
        <v>0</v>
      </c>
      <c r="B35" s="184">
        <f>'Tier I - Optional'!B43</f>
        <v>0</v>
      </c>
      <c r="C35" s="335" t="s">
        <v>944</v>
      </c>
      <c r="D35" s="335"/>
      <c r="E35" s="335"/>
      <c r="F35" s="41"/>
      <c r="G35" s="41"/>
      <c r="H35" s="41"/>
      <c r="I35" s="34"/>
      <c r="J35" s="41"/>
      <c r="K35" s="41"/>
      <c r="L35" s="41"/>
      <c r="M35" s="38"/>
      <c r="N35" s="6"/>
    </row>
    <row r="36" spans="1:15" s="1" customFormat="1" x14ac:dyDescent="0.3">
      <c r="A36" s="181">
        <f>'Tier I - Optional'!A44</f>
        <v>0</v>
      </c>
      <c r="B36" s="181">
        <f>'Tier I - Optional'!B44</f>
        <v>0</v>
      </c>
      <c r="C36" s="308" t="s">
        <v>945</v>
      </c>
      <c r="D36" s="308"/>
      <c r="E36" s="308"/>
      <c r="F36" s="34"/>
      <c r="G36" s="34"/>
      <c r="H36" s="34"/>
      <c r="I36" s="34"/>
      <c r="J36" s="34"/>
      <c r="K36" s="34"/>
      <c r="L36" s="41"/>
      <c r="M36" s="38"/>
      <c r="N36" s="6"/>
      <c r="O36" s="3"/>
    </row>
    <row r="37" spans="1:15" x14ac:dyDescent="0.3">
      <c r="A37" s="184">
        <f>'Tier I - Optional'!A45</f>
        <v>0</v>
      </c>
      <c r="B37" s="184">
        <f>'Tier I - Optional'!B45</f>
        <v>0</v>
      </c>
      <c r="C37" s="335" t="s">
        <v>22</v>
      </c>
      <c r="D37" s="335"/>
      <c r="E37" s="335"/>
      <c r="F37" s="41"/>
      <c r="G37" s="41"/>
      <c r="H37" s="41"/>
      <c r="I37" s="34"/>
      <c r="J37" s="41"/>
      <c r="K37" s="41"/>
      <c r="L37" s="41"/>
      <c r="M37" s="38"/>
      <c r="N37" s="6"/>
    </row>
    <row r="38" spans="1:15" x14ac:dyDescent="0.3">
      <c r="A38" s="211">
        <f>SUM(A29:A33,A36)</f>
        <v>0</v>
      </c>
      <c r="B38" s="22">
        <v>6</v>
      </c>
      <c r="C38" s="294" t="s">
        <v>23</v>
      </c>
      <c r="D38" s="295"/>
      <c r="E38" s="296"/>
      <c r="F38" s="252"/>
      <c r="G38" s="253"/>
      <c r="H38" s="253"/>
      <c r="I38" s="253"/>
      <c r="J38" s="253"/>
      <c r="K38" s="253"/>
      <c r="L38" s="253"/>
      <c r="M38" s="307"/>
      <c r="N38" s="6"/>
    </row>
    <row r="39" spans="1:15" ht="14.4" x14ac:dyDescent="0.3">
      <c r="A39" s="22"/>
      <c r="B39" s="22"/>
      <c r="C39" s="21"/>
      <c r="D39" s="21"/>
      <c r="E39" s="21"/>
      <c r="F39" s="35"/>
      <c r="G39" s="35"/>
      <c r="H39" s="35"/>
      <c r="I39" s="35"/>
      <c r="J39" s="35"/>
      <c r="K39" s="35"/>
      <c r="L39" s="39"/>
      <c r="M39" s="40"/>
      <c r="N39" s="6"/>
    </row>
    <row r="40" spans="1:15" x14ac:dyDescent="0.3">
      <c r="A40" s="184">
        <f>'Tier I - Optional'!A48</f>
        <v>0</v>
      </c>
      <c r="B40" s="184">
        <f>'Tier I - Optional'!B48</f>
        <v>0</v>
      </c>
      <c r="C40" s="341" t="s">
        <v>24</v>
      </c>
      <c r="D40" s="342"/>
      <c r="E40" s="343"/>
      <c r="F40" s="41"/>
      <c r="G40" s="41"/>
      <c r="H40" s="34"/>
      <c r="I40" s="34"/>
      <c r="J40" s="34"/>
      <c r="K40" s="34"/>
      <c r="L40" s="41"/>
      <c r="M40" s="38"/>
      <c r="N40" s="6"/>
    </row>
    <row r="41" spans="1:15" x14ac:dyDescent="0.3">
      <c r="A41" s="184">
        <f>'Tier I - Optional'!A49</f>
        <v>0</v>
      </c>
      <c r="B41" s="184">
        <f>'Tier I - Optional'!B49</f>
        <v>0</v>
      </c>
      <c r="C41" s="341" t="s">
        <v>880</v>
      </c>
      <c r="D41" s="342"/>
      <c r="E41" s="342"/>
      <c r="F41" s="41"/>
      <c r="G41" s="41"/>
      <c r="H41" s="34"/>
      <c r="I41" s="34"/>
      <c r="J41" s="34"/>
      <c r="K41" s="34"/>
      <c r="L41" s="41"/>
      <c r="M41" s="38"/>
      <c r="N41" s="6"/>
    </row>
    <row r="42" spans="1:15" x14ac:dyDescent="0.3">
      <c r="A42" s="184">
        <f>'Tier I - Optional'!A50</f>
        <v>0</v>
      </c>
      <c r="B42" s="184">
        <f>'Tier I - Optional'!B50</f>
        <v>0</v>
      </c>
      <c r="C42" s="335" t="s">
        <v>25</v>
      </c>
      <c r="D42" s="335"/>
      <c r="E42" s="335"/>
      <c r="F42" s="41"/>
      <c r="G42" s="41"/>
      <c r="H42" s="41"/>
      <c r="I42" s="34"/>
      <c r="J42" s="41"/>
      <c r="K42" s="41"/>
      <c r="L42" s="41"/>
      <c r="M42" s="38"/>
      <c r="N42" s="6"/>
    </row>
    <row r="43" spans="1:15" x14ac:dyDescent="0.3">
      <c r="A43" s="184">
        <f>'Tier I - Optional'!A51</f>
        <v>0</v>
      </c>
      <c r="B43" s="184">
        <f>'Tier I - Optional'!B51</f>
        <v>0</v>
      </c>
      <c r="C43" s="335" t="s">
        <v>881</v>
      </c>
      <c r="D43" s="335"/>
      <c r="E43" s="335"/>
      <c r="F43" s="41"/>
      <c r="G43" s="41"/>
      <c r="H43" s="41"/>
      <c r="I43" s="34"/>
      <c r="J43" s="41"/>
      <c r="K43" s="41"/>
      <c r="L43" s="41"/>
      <c r="M43" s="38"/>
      <c r="N43" s="6"/>
    </row>
    <row r="44" spans="1:15" ht="33" customHeight="1" x14ac:dyDescent="0.3">
      <c r="A44" s="184">
        <f>'Tier I - Optional'!A52</f>
        <v>0</v>
      </c>
      <c r="B44" s="184">
        <f>'Tier I - Optional'!B52</f>
        <v>0</v>
      </c>
      <c r="C44" s="335" t="s">
        <v>946</v>
      </c>
      <c r="D44" s="335"/>
      <c r="E44" s="335"/>
      <c r="F44" s="41"/>
      <c r="G44" s="41"/>
      <c r="H44" s="41"/>
      <c r="I44" s="34"/>
      <c r="J44" s="41"/>
      <c r="K44" s="41"/>
      <c r="L44" s="41"/>
      <c r="M44" s="38"/>
      <c r="N44" s="6"/>
    </row>
    <row r="45" spans="1:15" x14ac:dyDescent="0.3">
      <c r="A45" s="184">
        <f>'Tier I - Optional'!A53</f>
        <v>0</v>
      </c>
      <c r="B45" s="184">
        <f>'Tier I - Optional'!B53</f>
        <v>0</v>
      </c>
      <c r="C45" s="335" t="s">
        <v>889</v>
      </c>
      <c r="D45" s="335"/>
      <c r="E45" s="335"/>
      <c r="F45" s="41"/>
      <c r="G45" s="41"/>
      <c r="H45" s="41"/>
      <c r="I45" s="34"/>
      <c r="J45" s="41"/>
      <c r="K45" s="41"/>
      <c r="L45" s="41"/>
      <c r="M45" s="38"/>
      <c r="N45" s="6"/>
    </row>
    <row r="46" spans="1:15" x14ac:dyDescent="0.3">
      <c r="A46" s="184">
        <f>'Tier I - Optional'!A54</f>
        <v>0</v>
      </c>
      <c r="B46" s="184">
        <f>'Tier I - Optional'!B54</f>
        <v>0</v>
      </c>
      <c r="C46" s="335" t="s">
        <v>890</v>
      </c>
      <c r="D46" s="335"/>
      <c r="E46" s="335"/>
      <c r="F46" s="41"/>
      <c r="G46" s="41"/>
      <c r="H46" s="41"/>
      <c r="I46" s="34"/>
      <c r="J46" s="41"/>
      <c r="K46" s="41"/>
      <c r="L46" s="41"/>
      <c r="M46" s="38"/>
      <c r="N46" s="6"/>
    </row>
    <row r="47" spans="1:15" x14ac:dyDescent="0.3">
      <c r="A47" s="184">
        <f>'Tier I - Optional'!A55</f>
        <v>0</v>
      </c>
      <c r="B47" s="184">
        <f>'Tier I - Optional'!B55</f>
        <v>0</v>
      </c>
      <c r="C47" s="335" t="s">
        <v>891</v>
      </c>
      <c r="D47" s="335"/>
      <c r="E47" s="335"/>
      <c r="F47" s="41"/>
      <c r="G47" s="41"/>
      <c r="H47" s="41"/>
      <c r="I47" s="34"/>
      <c r="J47" s="41"/>
      <c r="K47" s="41"/>
      <c r="L47" s="41"/>
      <c r="M47" s="38"/>
      <c r="N47" s="6"/>
    </row>
    <row r="48" spans="1:15" x14ac:dyDescent="0.3">
      <c r="A48" s="184">
        <f>'Tier I - Optional'!A56</f>
        <v>0</v>
      </c>
      <c r="B48" s="184">
        <f>'Tier I - Optional'!B56</f>
        <v>0</v>
      </c>
      <c r="C48" s="335" t="s">
        <v>892</v>
      </c>
      <c r="D48" s="335"/>
      <c r="E48" s="335"/>
      <c r="F48" s="41"/>
      <c r="G48" s="41"/>
      <c r="H48" s="41"/>
      <c r="I48" s="34"/>
      <c r="J48" s="41"/>
      <c r="K48" s="41"/>
      <c r="L48" s="41"/>
      <c r="M48" s="38"/>
      <c r="N48" s="6"/>
    </row>
    <row r="49" spans="1:15" x14ac:dyDescent="0.3">
      <c r="A49" s="181">
        <f>'Tier I - Optional'!A57</f>
        <v>0</v>
      </c>
      <c r="B49" s="181">
        <f>'Tier I - Optional'!B57</f>
        <v>0</v>
      </c>
      <c r="C49" s="337" t="s">
        <v>947</v>
      </c>
      <c r="D49" s="338"/>
      <c r="E49" s="339"/>
      <c r="F49" s="34"/>
      <c r="G49" s="34"/>
      <c r="H49" s="34"/>
      <c r="I49" s="34"/>
      <c r="J49" s="34"/>
      <c r="K49" s="34"/>
      <c r="L49" s="41"/>
      <c r="M49" s="42"/>
      <c r="N49" s="6"/>
    </row>
    <row r="50" spans="1:15" ht="16.2" x14ac:dyDescent="0.3">
      <c r="A50" s="186">
        <f>'Tier I - Optional'!A58</f>
        <v>0</v>
      </c>
      <c r="B50" s="186">
        <f>'Tier I - Optional'!B58</f>
        <v>0</v>
      </c>
      <c r="C50" s="340" t="s">
        <v>32</v>
      </c>
      <c r="D50" s="340"/>
      <c r="E50" s="340"/>
      <c r="F50" s="41"/>
      <c r="G50" s="41"/>
      <c r="H50" s="41"/>
      <c r="I50" s="34"/>
      <c r="J50" s="41"/>
      <c r="K50" s="41"/>
      <c r="L50" s="41"/>
      <c r="M50" s="38"/>
      <c r="N50" s="6"/>
    </row>
    <row r="51" spans="1:15" x14ac:dyDescent="0.3">
      <c r="A51" s="186">
        <f>'Tier I - Optional'!A59</f>
        <v>0</v>
      </c>
      <c r="B51" s="186">
        <f>'Tier I - Optional'!B59</f>
        <v>0</v>
      </c>
      <c r="C51" s="346" t="s">
        <v>948</v>
      </c>
      <c r="D51" s="346"/>
      <c r="E51" s="346"/>
      <c r="F51" s="41"/>
      <c r="G51" s="41"/>
      <c r="H51" s="41"/>
      <c r="I51" s="34"/>
      <c r="J51" s="41"/>
      <c r="K51" s="41"/>
      <c r="L51" s="41"/>
      <c r="M51" s="38"/>
      <c r="N51" s="6"/>
    </row>
    <row r="52" spans="1:15" s="2" customFormat="1" x14ac:dyDescent="0.3">
      <c r="A52" s="186">
        <f>'Tier I - Optional'!A60</f>
        <v>0</v>
      </c>
      <c r="B52" s="186">
        <f>'Tier I - Optional'!B60</f>
        <v>0</v>
      </c>
      <c r="C52" s="337" t="s">
        <v>949</v>
      </c>
      <c r="D52" s="338"/>
      <c r="E52" s="339"/>
      <c r="F52" s="34"/>
      <c r="G52" s="34"/>
      <c r="H52" s="34"/>
      <c r="I52" s="34"/>
      <c r="J52" s="41"/>
      <c r="K52" s="34"/>
      <c r="L52" s="41"/>
      <c r="M52" s="38"/>
      <c r="N52" s="6"/>
      <c r="O52" s="3"/>
    </row>
    <row r="53" spans="1:15" s="2" customFormat="1" x14ac:dyDescent="0.3">
      <c r="A53" s="186">
        <f>'Tier I - Optional'!A61</f>
        <v>0</v>
      </c>
      <c r="B53" s="186">
        <f>'Tier I - Optional'!B61</f>
        <v>0</v>
      </c>
      <c r="C53" s="337" t="s">
        <v>950</v>
      </c>
      <c r="D53" s="338"/>
      <c r="E53" s="339"/>
      <c r="F53" s="34"/>
      <c r="G53" s="34"/>
      <c r="H53" s="34"/>
      <c r="I53" s="34"/>
      <c r="J53" s="41"/>
      <c r="K53" s="34"/>
      <c r="L53" s="41"/>
      <c r="M53" s="38"/>
      <c r="N53" s="6"/>
      <c r="O53" s="3"/>
    </row>
    <row r="54" spans="1:15" s="2" customFormat="1" x14ac:dyDescent="0.3">
      <c r="A54" s="186">
        <f>'Tier I - Optional'!A62</f>
        <v>0</v>
      </c>
      <c r="B54" s="186">
        <f>'Tier I - Optional'!B62</f>
        <v>0</v>
      </c>
      <c r="C54" s="337" t="s">
        <v>951</v>
      </c>
      <c r="D54" s="338"/>
      <c r="E54" s="339"/>
      <c r="F54" s="34"/>
      <c r="G54" s="34"/>
      <c r="H54" s="34"/>
      <c r="I54" s="34"/>
      <c r="J54" s="41"/>
      <c r="K54" s="34"/>
      <c r="L54" s="41"/>
      <c r="M54" s="38"/>
      <c r="N54" s="6"/>
      <c r="O54" s="3"/>
    </row>
    <row r="55" spans="1:15" s="2" customFormat="1" x14ac:dyDescent="0.3">
      <c r="A55" s="186">
        <f>'Tier I - Optional'!A63</f>
        <v>0</v>
      </c>
      <c r="B55" s="186">
        <f>'Tier I - Optional'!B63</f>
        <v>0</v>
      </c>
      <c r="C55" s="337" t="s">
        <v>952</v>
      </c>
      <c r="D55" s="338"/>
      <c r="E55" s="339"/>
      <c r="F55" s="34"/>
      <c r="G55" s="34"/>
      <c r="H55" s="34"/>
      <c r="I55" s="34"/>
      <c r="J55" s="41"/>
      <c r="K55" s="34"/>
      <c r="L55" s="41"/>
      <c r="M55" s="38"/>
      <c r="N55" s="6"/>
      <c r="O55" s="3"/>
    </row>
    <row r="56" spans="1:15" x14ac:dyDescent="0.3">
      <c r="A56" s="186">
        <f>'Tier I - Optional'!A72</f>
        <v>0</v>
      </c>
      <c r="B56" s="186">
        <f>'Tier I - Optional'!B72</f>
        <v>0</v>
      </c>
      <c r="C56" s="346" t="s">
        <v>953</v>
      </c>
      <c r="D56" s="346"/>
      <c r="E56" s="346"/>
      <c r="F56" s="41"/>
      <c r="G56" s="41"/>
      <c r="H56" s="41"/>
      <c r="I56" s="34"/>
      <c r="J56" s="41"/>
      <c r="K56" s="41"/>
      <c r="L56" s="41"/>
      <c r="M56" s="38"/>
      <c r="N56" s="6"/>
    </row>
    <row r="57" spans="1:15" s="2" customFormat="1" x14ac:dyDescent="0.3">
      <c r="A57" s="181">
        <f>'Tier I - Optional'!A73</f>
        <v>0</v>
      </c>
      <c r="B57" s="181">
        <f>'Tier I - Optional'!B73</f>
        <v>0</v>
      </c>
      <c r="C57" s="308" t="s">
        <v>164</v>
      </c>
      <c r="D57" s="308"/>
      <c r="E57" s="308"/>
      <c r="F57" s="34"/>
      <c r="G57" s="34"/>
      <c r="H57" s="34"/>
      <c r="I57" s="34"/>
      <c r="J57" s="34"/>
      <c r="K57" s="34"/>
      <c r="L57" s="41"/>
      <c r="M57" s="37"/>
      <c r="N57" s="6"/>
      <c r="O57" s="3"/>
    </row>
    <row r="58" spans="1:15" x14ac:dyDescent="0.3">
      <c r="A58" s="186">
        <f>'Tier I - Optional'!A74</f>
        <v>0</v>
      </c>
      <c r="B58" s="186">
        <f>'Tier I - Optional'!B74</f>
        <v>0</v>
      </c>
      <c r="C58" s="346" t="s">
        <v>35</v>
      </c>
      <c r="D58" s="346"/>
      <c r="E58" s="346"/>
      <c r="F58" s="34"/>
      <c r="G58" s="34"/>
      <c r="H58" s="34"/>
      <c r="I58" s="34"/>
      <c r="J58" s="34"/>
      <c r="K58" s="34"/>
      <c r="L58" s="41"/>
      <c r="M58" s="38"/>
      <c r="N58" s="6"/>
    </row>
    <row r="59" spans="1:15" ht="16.2" x14ac:dyDescent="0.3">
      <c r="A59" s="181">
        <f>'Tier I - Optional'!A75</f>
        <v>0</v>
      </c>
      <c r="B59" s="181">
        <f>'Tier I - Optional'!B75</f>
        <v>0</v>
      </c>
      <c r="C59" s="357" t="s">
        <v>165</v>
      </c>
      <c r="D59" s="357"/>
      <c r="E59" s="357"/>
      <c r="F59" s="41"/>
      <c r="G59" s="41"/>
      <c r="H59" s="41"/>
      <c r="I59" s="34"/>
      <c r="J59" s="41"/>
      <c r="K59" s="41"/>
      <c r="L59" s="41"/>
      <c r="M59" s="37"/>
      <c r="N59" s="6"/>
    </row>
    <row r="60" spans="1:15" ht="36" customHeight="1" x14ac:dyDescent="0.3">
      <c r="A60" s="181">
        <f>'Tier I - Optional'!A76</f>
        <v>0</v>
      </c>
      <c r="B60" s="181">
        <f>'Tier I - Optional'!B76</f>
        <v>0</v>
      </c>
      <c r="C60" s="326" t="s">
        <v>960</v>
      </c>
      <c r="D60" s="374"/>
      <c r="E60" s="375"/>
      <c r="F60" s="41"/>
      <c r="G60" s="41"/>
      <c r="H60" s="41"/>
      <c r="I60" s="34"/>
      <c r="J60" s="41"/>
      <c r="K60" s="41"/>
      <c r="L60" s="41"/>
      <c r="M60" s="37"/>
      <c r="N60" s="6"/>
    </row>
    <row r="61" spans="1:15" ht="16.2" x14ac:dyDescent="0.3">
      <c r="A61" s="181">
        <f>'Tier I - Optional'!A81</f>
        <v>0</v>
      </c>
      <c r="B61" s="181">
        <f>'Tier I - Optional'!B81</f>
        <v>0</v>
      </c>
      <c r="C61" s="357" t="s">
        <v>170</v>
      </c>
      <c r="D61" s="357"/>
      <c r="E61" s="357"/>
      <c r="F61" s="41"/>
      <c r="G61" s="41"/>
      <c r="H61" s="41"/>
      <c r="I61" s="34"/>
      <c r="J61" s="41"/>
      <c r="K61" s="41"/>
      <c r="L61" s="41"/>
      <c r="M61" s="37"/>
      <c r="N61" s="6"/>
    </row>
    <row r="62" spans="1:15" ht="51" customHeight="1" x14ac:dyDescent="0.3">
      <c r="A62" s="181">
        <f>'Tier I - Optional'!A82</f>
        <v>0</v>
      </c>
      <c r="B62" s="181">
        <f>'Tier I - Optional'!B82</f>
        <v>0</v>
      </c>
      <c r="C62" s="285" t="s">
        <v>962</v>
      </c>
      <c r="D62" s="286"/>
      <c r="E62" s="287"/>
      <c r="F62" s="41"/>
      <c r="G62" s="41"/>
      <c r="H62" s="41"/>
      <c r="I62" s="34"/>
      <c r="J62" s="41"/>
      <c r="K62" s="41"/>
      <c r="L62" s="41"/>
      <c r="M62" s="37"/>
      <c r="N62" s="6"/>
    </row>
    <row r="63" spans="1:15" ht="16.2" x14ac:dyDescent="0.3">
      <c r="A63" s="181">
        <f>'Tier I - Optional'!A88</f>
        <v>0</v>
      </c>
      <c r="B63" s="181">
        <f>'Tier I - Optional'!B88</f>
        <v>0</v>
      </c>
      <c r="C63" s="357" t="s">
        <v>176</v>
      </c>
      <c r="D63" s="357"/>
      <c r="E63" s="357"/>
      <c r="F63" s="41"/>
      <c r="G63" s="41"/>
      <c r="H63" s="41"/>
      <c r="I63" s="34"/>
      <c r="J63" s="41"/>
      <c r="K63" s="41"/>
      <c r="L63" s="41"/>
      <c r="M63" s="37"/>
      <c r="N63" s="6"/>
    </row>
    <row r="64" spans="1:15" ht="30" customHeight="1" x14ac:dyDescent="0.3">
      <c r="A64" s="181">
        <f>'Tier I - Optional'!A89</f>
        <v>0</v>
      </c>
      <c r="B64" s="181">
        <f>'Tier I - Optional'!B89</f>
        <v>0</v>
      </c>
      <c r="C64" s="326" t="s">
        <v>961</v>
      </c>
      <c r="D64" s="327"/>
      <c r="E64" s="328"/>
      <c r="F64" s="41"/>
      <c r="G64" s="41"/>
      <c r="H64" s="41"/>
      <c r="I64" s="34"/>
      <c r="J64" s="41"/>
      <c r="K64" s="41"/>
      <c r="L64" s="41"/>
      <c r="M64" s="37"/>
      <c r="N64" s="6"/>
    </row>
    <row r="65" spans="1:14" x14ac:dyDescent="0.3">
      <c r="A65" s="211">
        <f>SUM(A49:A64)</f>
        <v>0</v>
      </c>
      <c r="B65" s="22">
        <v>16</v>
      </c>
      <c r="C65" s="294" t="s">
        <v>36</v>
      </c>
      <c r="D65" s="295"/>
      <c r="E65" s="296"/>
      <c r="F65" s="252"/>
      <c r="G65" s="253"/>
      <c r="H65" s="253"/>
      <c r="I65" s="253"/>
      <c r="J65" s="253"/>
      <c r="K65" s="253"/>
      <c r="L65" s="253"/>
      <c r="M65" s="307"/>
      <c r="N65" s="6"/>
    </row>
    <row r="66" spans="1:14" ht="14.4" x14ac:dyDescent="0.3">
      <c r="A66" s="22"/>
      <c r="B66" s="22"/>
      <c r="C66" s="21"/>
      <c r="D66" s="21"/>
      <c r="E66" s="21"/>
      <c r="F66" s="35"/>
      <c r="G66" s="35"/>
      <c r="H66" s="35"/>
      <c r="I66" s="35"/>
      <c r="J66" s="35"/>
      <c r="K66" s="35"/>
      <c r="L66" s="39"/>
      <c r="M66" s="40"/>
      <c r="N66" s="6"/>
    </row>
    <row r="67" spans="1:14" x14ac:dyDescent="0.3">
      <c r="A67" s="184">
        <f>'Tier I - Optional'!A97</f>
        <v>0</v>
      </c>
      <c r="B67" s="184">
        <f>'Tier I - Optional'!B97</f>
        <v>0</v>
      </c>
      <c r="C67" s="309" t="s">
        <v>37</v>
      </c>
      <c r="D67" s="309"/>
      <c r="E67" s="309"/>
      <c r="F67" s="41"/>
      <c r="G67" s="41"/>
      <c r="H67" s="34"/>
      <c r="I67" s="34"/>
      <c r="J67" s="34"/>
      <c r="K67" s="34"/>
      <c r="L67" s="41"/>
      <c r="M67" s="38"/>
      <c r="N67" s="6"/>
    </row>
    <row r="68" spans="1:14" x14ac:dyDescent="0.3">
      <c r="A68" s="184">
        <f>'Tier I - Optional'!A98</f>
        <v>0</v>
      </c>
      <c r="B68" s="184">
        <f>'Tier I - Optional'!B98</f>
        <v>0</v>
      </c>
      <c r="C68" s="332" t="s">
        <v>38</v>
      </c>
      <c r="D68" s="333"/>
      <c r="E68" s="334"/>
      <c r="F68" s="41"/>
      <c r="G68" s="41"/>
      <c r="H68" s="41"/>
      <c r="I68" s="34"/>
      <c r="J68" s="41"/>
      <c r="K68" s="41"/>
      <c r="L68" s="41"/>
      <c r="M68" s="38"/>
      <c r="N68" s="6"/>
    </row>
    <row r="69" spans="1:14" x14ac:dyDescent="0.3">
      <c r="A69" s="184">
        <f>'Tier I - Optional'!A101</f>
        <v>0</v>
      </c>
      <c r="B69" s="184">
        <f>'Tier I - Optional'!B101</f>
        <v>0</v>
      </c>
      <c r="C69" s="309" t="s">
        <v>185</v>
      </c>
      <c r="D69" s="309"/>
      <c r="E69" s="309"/>
      <c r="F69" s="41"/>
      <c r="G69" s="41"/>
      <c r="H69" s="41"/>
      <c r="I69" s="34"/>
      <c r="J69" s="41"/>
      <c r="K69" s="41"/>
      <c r="L69" s="41"/>
      <c r="M69" s="38"/>
      <c r="N69" s="6"/>
    </row>
    <row r="70" spans="1:14" ht="16.2" x14ac:dyDescent="0.3">
      <c r="A70" s="181">
        <f>'Tier I - Optional'!A102</f>
        <v>0</v>
      </c>
      <c r="B70" s="181">
        <f>'Tier I - Optional'!B102</f>
        <v>0</v>
      </c>
      <c r="C70" s="336" t="s">
        <v>186</v>
      </c>
      <c r="D70" s="336"/>
      <c r="E70" s="336"/>
      <c r="F70" s="41"/>
      <c r="G70" s="41"/>
      <c r="H70" s="34"/>
      <c r="I70" s="34"/>
      <c r="J70" s="34"/>
      <c r="K70" s="34"/>
      <c r="L70" s="41"/>
      <c r="M70" s="37"/>
      <c r="N70" s="6"/>
    </row>
    <row r="71" spans="1:14" ht="85.5" customHeight="1" x14ac:dyDescent="0.3">
      <c r="A71" s="181">
        <f>'Tier I - Optional'!A103</f>
        <v>0</v>
      </c>
      <c r="B71" s="181">
        <f>'Tier I - Optional'!B103</f>
        <v>0</v>
      </c>
      <c r="C71" s="285" t="s">
        <v>963</v>
      </c>
      <c r="D71" s="286"/>
      <c r="E71" s="287"/>
      <c r="F71" s="41"/>
      <c r="G71" s="41"/>
      <c r="H71" s="34"/>
      <c r="I71" s="34"/>
      <c r="J71" s="34"/>
      <c r="K71" s="34"/>
      <c r="L71" s="41"/>
      <c r="M71" s="37"/>
      <c r="N71" s="6"/>
    </row>
    <row r="72" spans="1:14" ht="16.2" x14ac:dyDescent="0.3">
      <c r="A72" s="181">
        <f>'Tier I - Optional'!A112</f>
        <v>0</v>
      </c>
      <c r="B72" s="181">
        <f>'Tier I - Optional'!B112</f>
        <v>0</v>
      </c>
      <c r="C72" s="336" t="s">
        <v>195</v>
      </c>
      <c r="D72" s="336"/>
      <c r="E72" s="336"/>
      <c r="F72" s="41"/>
      <c r="G72" s="41"/>
      <c r="H72" s="34"/>
      <c r="I72" s="34"/>
      <c r="J72" s="34"/>
      <c r="K72" s="34"/>
      <c r="L72" s="41"/>
      <c r="M72" s="37"/>
      <c r="N72" s="6"/>
    </row>
    <row r="73" spans="1:14" ht="18" customHeight="1" x14ac:dyDescent="0.3">
      <c r="A73" s="181">
        <f>'Tier I - Optional'!A113</f>
        <v>0</v>
      </c>
      <c r="B73" s="181">
        <f>'Tier I - Optional'!B113</f>
        <v>0</v>
      </c>
      <c r="C73" s="285" t="s">
        <v>1056</v>
      </c>
      <c r="D73" s="286"/>
      <c r="E73" s="287"/>
      <c r="F73" s="41"/>
      <c r="G73" s="41"/>
      <c r="H73" s="34"/>
      <c r="I73" s="34"/>
      <c r="J73" s="34"/>
      <c r="K73" s="34"/>
      <c r="L73" s="41"/>
      <c r="M73" s="37"/>
      <c r="N73" s="6"/>
    </row>
    <row r="74" spans="1:14" ht="16.2" x14ac:dyDescent="0.3">
      <c r="A74" s="181">
        <f>'Tier I - Optional'!A115</f>
        <v>0</v>
      </c>
      <c r="B74" s="181">
        <f>'Tier I - Optional'!B115</f>
        <v>0</v>
      </c>
      <c r="C74" s="336" t="s">
        <v>197</v>
      </c>
      <c r="D74" s="336"/>
      <c r="E74" s="336"/>
      <c r="F74" s="41"/>
      <c r="G74" s="41"/>
      <c r="H74" s="34"/>
      <c r="I74" s="34"/>
      <c r="J74" s="34"/>
      <c r="K74" s="34"/>
      <c r="L74" s="41"/>
      <c r="M74" s="37"/>
      <c r="N74" s="6"/>
    </row>
    <row r="75" spans="1:14" ht="36.75" customHeight="1" x14ac:dyDescent="0.3">
      <c r="A75" s="181">
        <f>'Tier I - Optional'!A116</f>
        <v>0</v>
      </c>
      <c r="B75" s="181">
        <f>'Tier I - Optional'!B116</f>
        <v>0</v>
      </c>
      <c r="C75" s="285" t="s">
        <v>964</v>
      </c>
      <c r="D75" s="286"/>
      <c r="E75" s="287"/>
      <c r="F75" s="41"/>
      <c r="G75" s="41"/>
      <c r="H75" s="34"/>
      <c r="I75" s="34"/>
      <c r="J75" s="34"/>
      <c r="K75" s="34"/>
      <c r="L75" s="41"/>
      <c r="M75" s="37"/>
      <c r="N75" s="6"/>
    </row>
    <row r="76" spans="1:14" ht="16.2" x14ac:dyDescent="0.3">
      <c r="A76" s="181">
        <f>'Tier I - Optional'!A118</f>
        <v>0</v>
      </c>
      <c r="B76" s="181">
        <f>'Tier I - Optional'!B118</f>
        <v>0</v>
      </c>
      <c r="C76" s="336" t="s">
        <v>199</v>
      </c>
      <c r="D76" s="336"/>
      <c r="E76" s="336"/>
      <c r="F76" s="41"/>
      <c r="G76" s="34"/>
      <c r="H76" s="34"/>
      <c r="I76" s="34"/>
      <c r="J76" s="34"/>
      <c r="K76" s="34"/>
      <c r="L76" s="41"/>
      <c r="M76" s="37"/>
      <c r="N76" s="6"/>
    </row>
    <row r="77" spans="1:14" ht="49.5" customHeight="1" x14ac:dyDescent="0.3">
      <c r="A77" s="181">
        <f>'Tier I - Optional'!A119</f>
        <v>0</v>
      </c>
      <c r="B77" s="181">
        <f>'Tier I - Optional'!B119</f>
        <v>0</v>
      </c>
      <c r="C77" s="285" t="s">
        <v>965</v>
      </c>
      <c r="D77" s="286"/>
      <c r="E77" s="287"/>
      <c r="F77" s="41"/>
      <c r="G77" s="34"/>
      <c r="H77" s="34"/>
      <c r="I77" s="34"/>
      <c r="J77" s="34"/>
      <c r="K77" s="34"/>
      <c r="L77" s="41"/>
      <c r="M77" s="37"/>
      <c r="N77" s="6"/>
    </row>
    <row r="78" spans="1:14" ht="16.2" x14ac:dyDescent="0.3">
      <c r="A78" s="181">
        <f>'Tier I - Optional'!A120</f>
        <v>0</v>
      </c>
      <c r="B78" s="181">
        <f>'Tier I - Optional'!B120</f>
        <v>0</v>
      </c>
      <c r="C78" s="336" t="s">
        <v>200</v>
      </c>
      <c r="D78" s="336"/>
      <c r="E78" s="336"/>
      <c r="F78" s="34"/>
      <c r="G78" s="41"/>
      <c r="H78" s="34"/>
      <c r="I78" s="34"/>
      <c r="J78" s="34"/>
      <c r="K78" s="34"/>
      <c r="L78" s="41"/>
      <c r="M78" s="37"/>
      <c r="N78" s="6"/>
    </row>
    <row r="79" spans="1:14" ht="21" customHeight="1" x14ac:dyDescent="0.3">
      <c r="A79" s="181">
        <f>'Tier I - Optional'!A121</f>
        <v>0</v>
      </c>
      <c r="B79" s="181">
        <f>'Tier I - Optional'!B121</f>
        <v>0</v>
      </c>
      <c r="C79" s="285" t="s">
        <v>1017</v>
      </c>
      <c r="D79" s="286"/>
      <c r="E79" s="287"/>
      <c r="F79" s="34"/>
      <c r="G79" s="41"/>
      <c r="H79" s="34"/>
      <c r="I79" s="34"/>
      <c r="J79" s="34"/>
      <c r="K79" s="34"/>
      <c r="L79" s="41"/>
      <c r="M79" s="37"/>
      <c r="N79" s="6"/>
    </row>
    <row r="80" spans="1:14" ht="16.2" x14ac:dyDescent="0.3">
      <c r="A80" s="181">
        <f>'Tier I - Optional'!A122</f>
        <v>0</v>
      </c>
      <c r="B80" s="181">
        <f>'Tier I - Optional'!B122</f>
        <v>0</v>
      </c>
      <c r="C80" s="336" t="s">
        <v>202</v>
      </c>
      <c r="D80" s="336"/>
      <c r="E80" s="336"/>
      <c r="F80" s="34"/>
      <c r="G80" s="41"/>
      <c r="H80" s="34"/>
      <c r="I80" s="34"/>
      <c r="J80" s="34"/>
      <c r="K80" s="34"/>
      <c r="L80" s="41"/>
      <c r="M80" s="37"/>
      <c r="N80" s="6"/>
    </row>
    <row r="81" spans="1:14" ht="36" customHeight="1" x14ac:dyDescent="0.3">
      <c r="A81" s="181">
        <f>'Tier I - Optional'!A123</f>
        <v>0</v>
      </c>
      <c r="B81" s="181">
        <f>'Tier I - Optional'!B123</f>
        <v>0</v>
      </c>
      <c r="C81" s="326" t="s">
        <v>966</v>
      </c>
      <c r="D81" s="327"/>
      <c r="E81" s="328"/>
      <c r="F81" s="34"/>
      <c r="G81" s="41"/>
      <c r="H81" s="34"/>
      <c r="I81" s="34"/>
      <c r="J81" s="34"/>
      <c r="K81" s="34"/>
      <c r="L81" s="41"/>
      <c r="M81" s="37"/>
      <c r="N81" s="6"/>
    </row>
    <row r="82" spans="1:14" ht="16.2" x14ac:dyDescent="0.3">
      <c r="A82" s="181">
        <f>'Tier I - Optional'!A124</f>
        <v>0</v>
      </c>
      <c r="B82" s="181">
        <f>'Tier I - Optional'!B124</f>
        <v>0</v>
      </c>
      <c r="C82" s="336" t="s">
        <v>203</v>
      </c>
      <c r="D82" s="336"/>
      <c r="E82" s="336"/>
      <c r="F82" s="34"/>
      <c r="G82" s="41"/>
      <c r="H82" s="34"/>
      <c r="I82" s="34"/>
      <c r="J82" s="34"/>
      <c r="K82" s="34"/>
      <c r="L82" s="41"/>
      <c r="M82" s="37"/>
      <c r="N82" s="6"/>
    </row>
    <row r="83" spans="1:14" ht="36" customHeight="1" x14ac:dyDescent="0.3">
      <c r="A83" s="181">
        <f>'Tier I - Optional'!A125</f>
        <v>0</v>
      </c>
      <c r="B83" s="181">
        <f>'Tier I - Optional'!B125</f>
        <v>0</v>
      </c>
      <c r="C83" s="326" t="s">
        <v>969</v>
      </c>
      <c r="D83" s="327"/>
      <c r="E83" s="328"/>
      <c r="F83" s="34"/>
      <c r="G83" s="41"/>
      <c r="H83" s="34"/>
      <c r="I83" s="34"/>
      <c r="J83" s="34"/>
      <c r="K83" s="34"/>
      <c r="L83" s="41"/>
      <c r="M83" s="37"/>
      <c r="N83" s="6"/>
    </row>
    <row r="84" spans="1:14" ht="16.2" x14ac:dyDescent="0.3">
      <c r="A84" s="181">
        <f>'Tier I - Optional'!A127</f>
        <v>0</v>
      </c>
      <c r="B84" s="181">
        <f>'Tier I - Optional'!B127</f>
        <v>0</v>
      </c>
      <c r="C84" s="336" t="s">
        <v>205</v>
      </c>
      <c r="D84" s="336"/>
      <c r="E84" s="336"/>
      <c r="F84" s="34"/>
      <c r="G84" s="41"/>
      <c r="H84" s="34"/>
      <c r="I84" s="34"/>
      <c r="J84" s="34"/>
      <c r="K84" s="34"/>
      <c r="L84" s="41"/>
      <c r="M84" s="37"/>
      <c r="N84" s="6"/>
    </row>
    <row r="85" spans="1:14" x14ac:dyDescent="0.3">
      <c r="A85" s="181">
        <f>'Tier I - Optional'!A128</f>
        <v>0</v>
      </c>
      <c r="B85" s="181">
        <f>'Tier I - Optional'!B128</f>
        <v>0</v>
      </c>
      <c r="C85" s="323" t="s">
        <v>968</v>
      </c>
      <c r="D85" s="324"/>
      <c r="E85" s="325"/>
      <c r="F85" s="34"/>
      <c r="G85" s="41"/>
      <c r="H85" s="34"/>
      <c r="I85" s="34"/>
      <c r="J85" s="34"/>
      <c r="K85" s="34"/>
      <c r="L85" s="41"/>
      <c r="M85" s="37"/>
      <c r="N85" s="6"/>
    </row>
    <row r="86" spans="1:14" ht="16.2" x14ac:dyDescent="0.3">
      <c r="A86" s="181">
        <f>'Tier I - Optional'!A131</f>
        <v>0</v>
      </c>
      <c r="B86" s="181">
        <f>'Tier I - Optional'!B131</f>
        <v>0</v>
      </c>
      <c r="C86" s="336" t="s">
        <v>208</v>
      </c>
      <c r="D86" s="336"/>
      <c r="E86" s="336"/>
      <c r="F86" s="34"/>
      <c r="G86" s="41"/>
      <c r="H86" s="34"/>
      <c r="I86" s="34"/>
      <c r="J86" s="34"/>
      <c r="K86" s="34"/>
      <c r="L86" s="41"/>
      <c r="M86" s="37"/>
      <c r="N86" s="6"/>
    </row>
    <row r="87" spans="1:14" x14ac:dyDescent="0.3">
      <c r="A87" s="181">
        <f>'Tier I - Optional'!A132</f>
        <v>0</v>
      </c>
      <c r="B87" s="181">
        <f>'Tier I - Optional'!B132</f>
        <v>0</v>
      </c>
      <c r="C87" s="326" t="s">
        <v>967</v>
      </c>
      <c r="D87" s="327"/>
      <c r="E87" s="328"/>
      <c r="F87" s="34"/>
      <c r="G87" s="41"/>
      <c r="H87" s="34"/>
      <c r="I87" s="34"/>
      <c r="J87" s="34"/>
      <c r="K87" s="34"/>
      <c r="L87" s="41"/>
      <c r="M87" s="37"/>
      <c r="N87" s="6"/>
    </row>
    <row r="88" spans="1:14" ht="16.2" x14ac:dyDescent="0.3">
      <c r="A88" s="185">
        <f>'Tier I - Optional'!A134</f>
        <v>0</v>
      </c>
      <c r="B88" s="185">
        <f>'Tier I - Optional'!B134</f>
        <v>0</v>
      </c>
      <c r="C88" s="329" t="s">
        <v>872</v>
      </c>
      <c r="D88" s="330"/>
      <c r="E88" s="331"/>
      <c r="F88" s="41"/>
      <c r="G88" s="41"/>
      <c r="H88" s="34"/>
      <c r="I88" s="41"/>
      <c r="J88" s="41"/>
      <c r="K88" s="34"/>
      <c r="L88" s="41"/>
      <c r="M88" s="38"/>
      <c r="N88" s="6"/>
    </row>
    <row r="89" spans="1:14" x14ac:dyDescent="0.3">
      <c r="A89" s="181">
        <f>'Tier I - Optional'!A139</f>
        <v>0</v>
      </c>
      <c r="B89" s="181">
        <f>'Tier I - Optional'!B139</f>
        <v>0</v>
      </c>
      <c r="C89" s="344" t="s">
        <v>954</v>
      </c>
      <c r="D89" s="344"/>
      <c r="E89" s="344"/>
      <c r="F89" s="41"/>
      <c r="G89" s="41"/>
      <c r="H89" s="34"/>
      <c r="I89" s="41"/>
      <c r="J89" s="41"/>
      <c r="K89" s="34"/>
      <c r="L89" s="34"/>
      <c r="M89" s="38"/>
      <c r="N89" s="6"/>
    </row>
    <row r="90" spans="1:14" x14ac:dyDescent="0.3">
      <c r="A90" s="181">
        <f>'Tier I - Optional'!A141</f>
        <v>0</v>
      </c>
      <c r="B90" s="181">
        <f>'Tier I - Optional'!B141</f>
        <v>0</v>
      </c>
      <c r="C90" s="344" t="s">
        <v>1064</v>
      </c>
      <c r="D90" s="344"/>
      <c r="E90" s="344"/>
      <c r="F90" s="41"/>
      <c r="G90" s="41"/>
      <c r="H90" s="34"/>
      <c r="I90" s="41"/>
      <c r="J90" s="41"/>
      <c r="K90" s="34"/>
      <c r="L90" s="34"/>
      <c r="M90" s="38"/>
      <c r="N90" s="6"/>
    </row>
    <row r="91" spans="1:14" x14ac:dyDescent="0.3">
      <c r="A91" s="181">
        <f>'Tier I - Optional'!A143</f>
        <v>0</v>
      </c>
      <c r="B91" s="181">
        <f>'Tier I - Optional'!B143</f>
        <v>0</v>
      </c>
      <c r="C91" s="344" t="s">
        <v>955</v>
      </c>
      <c r="D91" s="344"/>
      <c r="E91" s="344"/>
      <c r="F91" s="34"/>
      <c r="G91" s="34"/>
      <c r="H91" s="34"/>
      <c r="I91" s="41"/>
      <c r="J91" s="41"/>
      <c r="K91" s="34"/>
      <c r="L91" s="34"/>
      <c r="M91" s="38"/>
      <c r="N91" s="6"/>
    </row>
    <row r="92" spans="1:14" x14ac:dyDescent="0.3">
      <c r="A92" s="181">
        <f>'Tier I - Optional'!A144</f>
        <v>0</v>
      </c>
      <c r="B92" s="181">
        <f>'Tier I - Optional'!B144</f>
        <v>0</v>
      </c>
      <c r="C92" s="344" t="s">
        <v>956</v>
      </c>
      <c r="D92" s="344"/>
      <c r="E92" s="344"/>
      <c r="F92" s="41"/>
      <c r="G92" s="41"/>
      <c r="H92" s="34"/>
      <c r="I92" s="41"/>
      <c r="J92" s="41"/>
      <c r="K92" s="34"/>
      <c r="L92" s="34"/>
      <c r="M92" s="38"/>
      <c r="N92" s="6"/>
    </row>
    <row r="93" spans="1:14" x14ac:dyDescent="0.3">
      <c r="A93" s="181">
        <f>'Tier I - Optional'!A145</f>
        <v>0</v>
      </c>
      <c r="B93" s="181">
        <f>'Tier I - Optional'!B145</f>
        <v>0</v>
      </c>
      <c r="C93" s="344" t="s">
        <v>957</v>
      </c>
      <c r="D93" s="344"/>
      <c r="E93" s="344"/>
      <c r="F93" s="34"/>
      <c r="G93" s="34"/>
      <c r="H93" s="34"/>
      <c r="I93" s="41"/>
      <c r="J93" s="41"/>
      <c r="K93" s="34"/>
      <c r="L93" s="34"/>
      <c r="M93" s="38"/>
      <c r="N93" s="6"/>
    </row>
    <row r="94" spans="1:14" ht="15.75" customHeight="1" x14ac:dyDescent="0.3">
      <c r="A94" s="181">
        <f>'Tier I - Optional'!A146</f>
        <v>0</v>
      </c>
      <c r="B94" s="181">
        <f>'Tier I - Optional'!B146</f>
        <v>0</v>
      </c>
      <c r="C94" s="344" t="s">
        <v>958</v>
      </c>
      <c r="D94" s="344"/>
      <c r="E94" s="344"/>
      <c r="F94" s="34"/>
      <c r="G94" s="34"/>
      <c r="H94" s="34"/>
      <c r="I94" s="41"/>
      <c r="J94" s="41"/>
      <c r="K94" s="34"/>
      <c r="L94" s="34"/>
      <c r="M94" s="38"/>
      <c r="N94" s="6"/>
    </row>
    <row r="95" spans="1:14" x14ac:dyDescent="0.3">
      <c r="A95" s="181">
        <f>'Tier I - Optional'!A148</f>
        <v>0</v>
      </c>
      <c r="B95" s="181">
        <f>'Tier I - Optional'!B148</f>
        <v>0</v>
      </c>
      <c r="C95" s="344" t="s">
        <v>959</v>
      </c>
      <c r="D95" s="344"/>
      <c r="E95" s="344"/>
      <c r="F95" s="34"/>
      <c r="G95" s="34"/>
      <c r="H95" s="34"/>
      <c r="I95" s="34"/>
      <c r="J95" s="34"/>
      <c r="K95" s="34"/>
      <c r="L95" s="34"/>
      <c r="M95" s="38"/>
      <c r="N95" s="6"/>
    </row>
    <row r="96" spans="1:14" ht="16.2" x14ac:dyDescent="0.3">
      <c r="A96" s="185">
        <f>'Tier I - Optional'!A147</f>
        <v>0</v>
      </c>
      <c r="B96" s="185">
        <f>'Tier I - Optional'!B147</f>
        <v>0</v>
      </c>
      <c r="C96" s="373" t="s">
        <v>1019</v>
      </c>
      <c r="D96" s="373"/>
      <c r="E96" s="373"/>
      <c r="F96" s="34"/>
      <c r="G96" s="34"/>
      <c r="H96" s="34"/>
      <c r="I96" s="41"/>
      <c r="J96" s="41"/>
      <c r="K96" s="34"/>
      <c r="L96" s="34"/>
      <c r="M96" s="38"/>
      <c r="N96" s="6"/>
    </row>
    <row r="97" spans="1:14" x14ac:dyDescent="0.3">
      <c r="A97" s="181">
        <f>'Tier I - Optional'!A135</f>
        <v>0</v>
      </c>
      <c r="B97" s="181">
        <f>'Tier I - Optional'!B135</f>
        <v>0</v>
      </c>
      <c r="C97" s="344" t="s">
        <v>970</v>
      </c>
      <c r="D97" s="344"/>
      <c r="E97" s="344"/>
      <c r="F97" s="34"/>
      <c r="G97" s="34"/>
      <c r="H97" s="34"/>
      <c r="I97" s="41"/>
      <c r="J97" s="41"/>
      <c r="K97" s="34"/>
      <c r="L97" s="34"/>
      <c r="M97" s="38"/>
      <c r="N97" s="6"/>
    </row>
    <row r="98" spans="1:14" ht="15.45" customHeight="1" x14ac:dyDescent="0.3">
      <c r="A98" s="181">
        <f>'Tier I - Optional'!A136</f>
        <v>0</v>
      </c>
      <c r="B98" s="181">
        <f>'Tier I - Optional'!B136</f>
        <v>0</v>
      </c>
      <c r="C98" s="344" t="s">
        <v>971</v>
      </c>
      <c r="D98" s="344"/>
      <c r="E98" s="344"/>
      <c r="F98" s="34"/>
      <c r="G98" s="34"/>
      <c r="H98" s="34"/>
      <c r="I98" s="41"/>
      <c r="J98" s="34"/>
      <c r="K98" s="34"/>
      <c r="L98" s="34"/>
      <c r="M98" s="34"/>
      <c r="N98" s="6"/>
    </row>
    <row r="99" spans="1:14" ht="15.45" customHeight="1" x14ac:dyDescent="0.3">
      <c r="A99" s="181">
        <f>'Tier I - Optional'!A149</f>
        <v>0</v>
      </c>
      <c r="B99" s="181">
        <f>'Tier I - Optional'!B149</f>
        <v>0</v>
      </c>
      <c r="C99" s="344" t="s">
        <v>972</v>
      </c>
      <c r="D99" s="344"/>
      <c r="E99" s="344"/>
      <c r="F99" s="34"/>
      <c r="G99" s="34"/>
      <c r="H99" s="34"/>
      <c r="I99" s="41"/>
      <c r="J99" s="34"/>
      <c r="K99" s="34"/>
      <c r="L99" s="34"/>
      <c r="M99" s="36"/>
      <c r="N99" s="6"/>
    </row>
    <row r="100" spans="1:14" x14ac:dyDescent="0.3">
      <c r="A100" s="184">
        <f>'Tier I - Optional'!A150</f>
        <v>0</v>
      </c>
      <c r="B100" s="184">
        <f>'Tier I - Optional'!B150</f>
        <v>0</v>
      </c>
      <c r="C100" s="309" t="s">
        <v>39</v>
      </c>
      <c r="D100" s="309"/>
      <c r="E100" s="309"/>
      <c r="F100" s="41"/>
      <c r="G100" s="41"/>
      <c r="H100" s="41"/>
      <c r="I100" s="34"/>
      <c r="J100" s="41"/>
      <c r="K100" s="41"/>
      <c r="L100" s="41"/>
      <c r="M100" s="38"/>
      <c r="N100" s="6"/>
    </row>
    <row r="101" spans="1:14" ht="16.2" x14ac:dyDescent="0.3">
      <c r="A101" s="181">
        <f>'Tier I - Optional'!A151</f>
        <v>0</v>
      </c>
      <c r="B101" s="181">
        <f>'Tier I - Optional'!B151</f>
        <v>0</v>
      </c>
      <c r="C101" s="336" t="s">
        <v>221</v>
      </c>
      <c r="D101" s="336"/>
      <c r="E101" s="336"/>
      <c r="F101" s="34"/>
      <c r="G101" s="34"/>
      <c r="H101" s="41"/>
      <c r="I101" s="34"/>
      <c r="J101" s="34"/>
      <c r="K101" s="34"/>
      <c r="L101" s="41"/>
      <c r="M101" s="37"/>
      <c r="N101" s="6"/>
    </row>
    <row r="102" spans="1:14" ht="37.5" customHeight="1" x14ac:dyDescent="0.3">
      <c r="A102" s="181">
        <f>'Tier I - Optional'!A153</f>
        <v>0</v>
      </c>
      <c r="B102" s="181">
        <f>'Tier I - Optional'!B153</f>
        <v>0</v>
      </c>
      <c r="C102" s="345" t="s">
        <v>973</v>
      </c>
      <c r="D102" s="345"/>
      <c r="E102" s="345"/>
      <c r="F102" s="34"/>
      <c r="G102" s="34"/>
      <c r="H102" s="41"/>
      <c r="I102" s="34"/>
      <c r="J102" s="34"/>
      <c r="K102" s="34"/>
      <c r="L102" s="41"/>
      <c r="M102" s="37"/>
      <c r="N102" s="6"/>
    </row>
    <row r="103" spans="1:14" ht="16.2" x14ac:dyDescent="0.3">
      <c r="A103" s="181">
        <f>'Tier I - Optional'!A154</f>
        <v>0</v>
      </c>
      <c r="B103" s="181">
        <f>'Tier I - Optional'!B154</f>
        <v>0</v>
      </c>
      <c r="C103" s="336" t="s">
        <v>223</v>
      </c>
      <c r="D103" s="336"/>
      <c r="E103" s="336"/>
      <c r="F103" s="34"/>
      <c r="G103" s="34"/>
      <c r="H103" s="41"/>
      <c r="I103" s="34"/>
      <c r="J103" s="34"/>
      <c r="K103" s="34"/>
      <c r="L103" s="41"/>
      <c r="M103" s="37"/>
      <c r="N103" s="6"/>
    </row>
    <row r="104" spans="1:14" ht="50.25" customHeight="1" x14ac:dyDescent="0.3">
      <c r="A104" s="181">
        <f>'Tier I - Optional'!A155</f>
        <v>0</v>
      </c>
      <c r="B104" s="181">
        <f>'Tier I - Optional'!B155</f>
        <v>0</v>
      </c>
      <c r="C104" s="345" t="s">
        <v>974</v>
      </c>
      <c r="D104" s="345"/>
      <c r="E104" s="345"/>
      <c r="F104" s="34"/>
      <c r="G104" s="34"/>
      <c r="H104" s="41"/>
      <c r="I104" s="34"/>
      <c r="J104" s="34"/>
      <c r="K104" s="34"/>
      <c r="L104" s="41"/>
      <c r="M104" s="37"/>
      <c r="N104" s="6"/>
    </row>
    <row r="105" spans="1:14" ht="16.2" x14ac:dyDescent="0.3">
      <c r="A105" s="181">
        <f>'Tier I - Optional'!A156</f>
        <v>0</v>
      </c>
      <c r="B105" s="181">
        <f>'Tier I - Optional'!B156</f>
        <v>0</v>
      </c>
      <c r="C105" s="336" t="s">
        <v>224</v>
      </c>
      <c r="D105" s="336"/>
      <c r="E105" s="336"/>
      <c r="F105" s="34"/>
      <c r="G105" s="34"/>
      <c r="H105" s="41"/>
      <c r="I105" s="34"/>
      <c r="J105" s="34"/>
      <c r="K105" s="34"/>
      <c r="L105" s="41"/>
      <c r="M105" s="37"/>
      <c r="N105" s="6"/>
    </row>
    <row r="106" spans="1:14" ht="33.75" customHeight="1" x14ac:dyDescent="0.3">
      <c r="A106" s="181">
        <f>'Tier I - Optional'!A159</f>
        <v>0</v>
      </c>
      <c r="B106" s="181">
        <f>'Tier I - Optional'!B159</f>
        <v>0</v>
      </c>
      <c r="C106" s="345" t="s">
        <v>975</v>
      </c>
      <c r="D106" s="345"/>
      <c r="E106" s="345"/>
      <c r="F106" s="34"/>
      <c r="G106" s="34"/>
      <c r="H106" s="41"/>
      <c r="I106" s="34"/>
      <c r="J106" s="34"/>
      <c r="K106" s="34"/>
      <c r="L106" s="41"/>
      <c r="M106" s="37"/>
      <c r="N106" s="6"/>
    </row>
    <row r="107" spans="1:14" ht="16.2" x14ac:dyDescent="0.3">
      <c r="A107" s="181">
        <f>'Tier I - Optional'!A158</f>
        <v>0</v>
      </c>
      <c r="B107" s="181">
        <f>'Tier I - Optional'!B158</f>
        <v>0</v>
      </c>
      <c r="C107" s="336" t="s">
        <v>225</v>
      </c>
      <c r="D107" s="336"/>
      <c r="E107" s="336"/>
      <c r="F107" s="34"/>
      <c r="G107" s="34"/>
      <c r="H107" s="41"/>
      <c r="I107" s="34"/>
      <c r="J107" s="34"/>
      <c r="K107" s="34"/>
      <c r="L107" s="41"/>
      <c r="M107" s="37"/>
      <c r="N107" s="6"/>
    </row>
    <row r="108" spans="1:14" ht="38.25" customHeight="1" x14ac:dyDescent="0.3">
      <c r="A108" s="181">
        <f>'Tier I - Optional'!A159</f>
        <v>0</v>
      </c>
      <c r="B108" s="181">
        <f>'Tier I - Optional'!B159</f>
        <v>0</v>
      </c>
      <c r="C108" s="345" t="s">
        <v>976</v>
      </c>
      <c r="D108" s="345"/>
      <c r="E108" s="345"/>
      <c r="F108" s="34"/>
      <c r="G108" s="34"/>
      <c r="H108" s="41"/>
      <c r="I108" s="34"/>
      <c r="J108" s="34"/>
      <c r="K108" s="34"/>
      <c r="L108" s="41"/>
      <c r="M108" s="37"/>
      <c r="N108" s="6"/>
    </row>
    <row r="109" spans="1:14" x14ac:dyDescent="0.3">
      <c r="A109" s="184">
        <f>'Tier I - Optional'!A162</f>
        <v>0</v>
      </c>
      <c r="B109" s="184">
        <f>'Tier I - Optional'!B162</f>
        <v>0</v>
      </c>
      <c r="C109" s="309" t="s">
        <v>40</v>
      </c>
      <c r="D109" s="309"/>
      <c r="E109" s="309"/>
      <c r="F109" s="41"/>
      <c r="G109" s="41"/>
      <c r="H109" s="41"/>
      <c r="I109" s="34"/>
      <c r="J109" s="41"/>
      <c r="K109" s="41"/>
      <c r="L109" s="41"/>
      <c r="M109" s="38"/>
      <c r="N109" s="6"/>
    </row>
    <row r="110" spans="1:14" ht="16.2" x14ac:dyDescent="0.3">
      <c r="A110" s="181">
        <f>'Tier I - Optional'!A163</f>
        <v>0</v>
      </c>
      <c r="B110" s="181">
        <f>'Tier I - Optional'!B163</f>
        <v>0</v>
      </c>
      <c r="C110" s="336" t="s">
        <v>228</v>
      </c>
      <c r="D110" s="336"/>
      <c r="E110" s="336"/>
      <c r="F110" s="34"/>
      <c r="G110" s="34"/>
      <c r="H110" s="34"/>
      <c r="I110" s="34"/>
      <c r="J110" s="41"/>
      <c r="K110" s="34"/>
      <c r="L110" s="41"/>
      <c r="M110" s="37"/>
      <c r="N110" s="6"/>
    </row>
    <row r="111" spans="1:14" ht="33" customHeight="1" x14ac:dyDescent="0.3">
      <c r="A111" s="181">
        <f>'Tier I - Optional'!A164</f>
        <v>0</v>
      </c>
      <c r="B111" s="181">
        <f>'Tier I - Optional'!B164</f>
        <v>0</v>
      </c>
      <c r="C111" s="344" t="s">
        <v>977</v>
      </c>
      <c r="D111" s="344"/>
      <c r="E111" s="344"/>
      <c r="F111" s="34"/>
      <c r="G111" s="34"/>
      <c r="H111" s="34"/>
      <c r="I111" s="34"/>
      <c r="J111" s="41"/>
      <c r="K111" s="34"/>
      <c r="L111" s="41"/>
      <c r="M111" s="37"/>
      <c r="N111" s="6"/>
    </row>
    <row r="112" spans="1:14" ht="16.2" x14ac:dyDescent="0.3">
      <c r="A112" s="181">
        <f>'Tier I - Optional'!A165</f>
        <v>0</v>
      </c>
      <c r="B112" s="181">
        <f>'Tier I - Optional'!B165</f>
        <v>0</v>
      </c>
      <c r="C112" s="336" t="s">
        <v>230</v>
      </c>
      <c r="D112" s="336"/>
      <c r="E112" s="336"/>
      <c r="F112" s="34"/>
      <c r="G112" s="34"/>
      <c r="H112" s="34"/>
      <c r="I112" s="34"/>
      <c r="J112" s="41"/>
      <c r="K112" s="34"/>
      <c r="L112" s="41"/>
      <c r="M112" s="37"/>
      <c r="N112" s="6"/>
    </row>
    <row r="113" spans="1:14" ht="34.950000000000003" customHeight="1" x14ac:dyDescent="0.3">
      <c r="A113" s="181">
        <f>'Tier I - Optional'!A166</f>
        <v>0</v>
      </c>
      <c r="B113" s="181">
        <f>'Tier I - Optional'!B166</f>
        <v>0</v>
      </c>
      <c r="C113" s="344" t="s">
        <v>978</v>
      </c>
      <c r="D113" s="344"/>
      <c r="E113" s="344"/>
      <c r="F113" s="34"/>
      <c r="G113" s="34"/>
      <c r="H113" s="34"/>
      <c r="I113" s="34"/>
      <c r="J113" s="41"/>
      <c r="K113" s="34"/>
      <c r="L113" s="41"/>
      <c r="M113" s="37"/>
      <c r="N113" s="6"/>
    </row>
    <row r="114" spans="1:14" ht="16.2" x14ac:dyDescent="0.3">
      <c r="A114" s="181">
        <f>'Tier I - Optional'!A167</f>
        <v>0</v>
      </c>
      <c r="B114" s="181">
        <f>'Tier I - Optional'!B167</f>
        <v>0</v>
      </c>
      <c r="C114" s="336" t="s">
        <v>232</v>
      </c>
      <c r="D114" s="336"/>
      <c r="E114" s="336"/>
      <c r="F114" s="34"/>
      <c r="G114" s="34"/>
      <c r="H114" s="34"/>
      <c r="I114" s="34"/>
      <c r="J114" s="41"/>
      <c r="K114" s="34"/>
      <c r="L114" s="41"/>
      <c r="M114" s="37"/>
      <c r="N114" s="6"/>
    </row>
    <row r="115" spans="1:14" ht="32.4" customHeight="1" x14ac:dyDescent="0.3">
      <c r="A115" s="181">
        <f>'Tier I - Optional'!A168</f>
        <v>0</v>
      </c>
      <c r="B115" s="181">
        <f>'Tier I - Optional'!B168</f>
        <v>0</v>
      </c>
      <c r="C115" s="344" t="s">
        <v>979</v>
      </c>
      <c r="D115" s="344"/>
      <c r="E115" s="344"/>
      <c r="F115" s="34"/>
      <c r="G115" s="34"/>
      <c r="H115" s="34"/>
      <c r="I115" s="34"/>
      <c r="J115" s="41"/>
      <c r="K115" s="34"/>
      <c r="L115" s="41"/>
      <c r="M115" s="37"/>
      <c r="N115" s="6"/>
    </row>
    <row r="116" spans="1:14" ht="16.2" x14ac:dyDescent="0.3">
      <c r="A116" s="181">
        <f>'Tier I - Optional'!A169</f>
        <v>0</v>
      </c>
      <c r="B116" s="181">
        <f>'Tier I - Optional'!B169</f>
        <v>0</v>
      </c>
      <c r="C116" s="336" t="s">
        <v>234</v>
      </c>
      <c r="D116" s="336"/>
      <c r="E116" s="336"/>
      <c r="F116" s="34"/>
      <c r="G116" s="34"/>
      <c r="H116" s="34"/>
      <c r="I116" s="34"/>
      <c r="J116" s="41"/>
      <c r="K116" s="34"/>
      <c r="L116" s="41"/>
      <c r="M116" s="37"/>
      <c r="N116" s="6"/>
    </row>
    <row r="117" spans="1:14" ht="51.6" customHeight="1" x14ac:dyDescent="0.3">
      <c r="A117" s="181">
        <f>'Tier I - Optional'!A170</f>
        <v>0</v>
      </c>
      <c r="B117" s="181">
        <f>'Tier I - Optional'!B170</f>
        <v>0</v>
      </c>
      <c r="C117" s="344" t="s">
        <v>980</v>
      </c>
      <c r="D117" s="344"/>
      <c r="E117" s="344"/>
      <c r="F117" s="34"/>
      <c r="G117" s="34"/>
      <c r="H117" s="34"/>
      <c r="I117" s="34"/>
      <c r="J117" s="41"/>
      <c r="K117" s="34"/>
      <c r="L117" s="41"/>
      <c r="M117" s="37"/>
      <c r="N117" s="6"/>
    </row>
    <row r="118" spans="1:14" ht="16.2" x14ac:dyDescent="0.3">
      <c r="A118" s="181">
        <f>'Tier I - Optional'!A171</f>
        <v>0</v>
      </c>
      <c r="B118" s="181">
        <f>'Tier I - Optional'!B171</f>
        <v>0</v>
      </c>
      <c r="C118" s="336" t="s">
        <v>236</v>
      </c>
      <c r="D118" s="336"/>
      <c r="E118" s="336"/>
      <c r="F118" s="34"/>
      <c r="G118" s="34"/>
      <c r="H118" s="34"/>
      <c r="I118" s="34"/>
      <c r="J118" s="41"/>
      <c r="K118" s="34"/>
      <c r="L118" s="41"/>
      <c r="M118" s="37"/>
      <c r="N118" s="6"/>
    </row>
    <row r="119" spans="1:14" ht="34.200000000000003" customHeight="1" x14ac:dyDescent="0.3">
      <c r="A119" s="181">
        <f>'Tier I - Optional'!A172</f>
        <v>0</v>
      </c>
      <c r="B119" s="181">
        <f>'Tier I - Optional'!B172</f>
        <v>0</v>
      </c>
      <c r="C119" s="344" t="s">
        <v>981</v>
      </c>
      <c r="D119" s="344"/>
      <c r="E119" s="344"/>
      <c r="F119" s="34"/>
      <c r="G119" s="34"/>
      <c r="H119" s="34"/>
      <c r="I119" s="34"/>
      <c r="J119" s="41"/>
      <c r="K119" s="34"/>
      <c r="L119" s="41"/>
      <c r="M119" s="37"/>
      <c r="N119" s="6"/>
    </row>
    <row r="120" spans="1:14" ht="16.2" x14ac:dyDescent="0.3">
      <c r="A120" s="181">
        <f>'Tier I - Optional'!A173</f>
        <v>0</v>
      </c>
      <c r="B120" s="181">
        <f>'Tier I - Optional'!B173</f>
        <v>0</v>
      </c>
      <c r="C120" s="336" t="s">
        <v>238</v>
      </c>
      <c r="D120" s="336"/>
      <c r="E120" s="336"/>
      <c r="F120" s="34"/>
      <c r="G120" s="34"/>
      <c r="H120" s="34"/>
      <c r="I120" s="34"/>
      <c r="J120" s="41"/>
      <c r="K120" s="34"/>
      <c r="L120" s="41"/>
      <c r="M120" s="37"/>
      <c r="N120" s="6"/>
    </row>
    <row r="121" spans="1:14" ht="48" customHeight="1" x14ac:dyDescent="0.3">
      <c r="A121" s="181">
        <f>'Tier I - Optional'!A174</f>
        <v>0</v>
      </c>
      <c r="B121" s="181">
        <f>'Tier I - Optional'!B174</f>
        <v>0</v>
      </c>
      <c r="C121" s="344" t="s">
        <v>982</v>
      </c>
      <c r="D121" s="344"/>
      <c r="E121" s="344"/>
      <c r="F121" s="34"/>
      <c r="G121" s="34"/>
      <c r="H121" s="34"/>
      <c r="I121" s="34"/>
      <c r="J121" s="41"/>
      <c r="K121" s="34"/>
      <c r="L121" s="41"/>
      <c r="M121" s="37"/>
      <c r="N121" s="6"/>
    </row>
    <row r="122" spans="1:14" ht="16.2" x14ac:dyDescent="0.3">
      <c r="A122" s="181">
        <f>'Tier I - Optional'!A175</f>
        <v>0</v>
      </c>
      <c r="B122" s="181">
        <f>'Tier I - Optional'!B175</f>
        <v>0</v>
      </c>
      <c r="C122" s="336" t="s">
        <v>240</v>
      </c>
      <c r="D122" s="336"/>
      <c r="E122" s="336"/>
      <c r="F122" s="34"/>
      <c r="G122" s="34"/>
      <c r="H122" s="34"/>
      <c r="I122" s="34"/>
      <c r="J122" s="41"/>
      <c r="K122" s="34"/>
      <c r="L122" s="41"/>
      <c r="M122" s="37"/>
      <c r="N122" s="6"/>
    </row>
    <row r="123" spans="1:14" ht="33.6" customHeight="1" x14ac:dyDescent="0.3">
      <c r="A123" s="181">
        <f>'Tier I - Optional'!A176</f>
        <v>0</v>
      </c>
      <c r="B123" s="181">
        <f>'Tier I - Optional'!B176</f>
        <v>0</v>
      </c>
      <c r="C123" s="344" t="s">
        <v>983</v>
      </c>
      <c r="D123" s="344"/>
      <c r="E123" s="344"/>
      <c r="F123" s="34"/>
      <c r="G123" s="34"/>
      <c r="H123" s="34"/>
      <c r="I123" s="34"/>
      <c r="J123" s="41"/>
      <c r="K123" s="34"/>
      <c r="L123" s="41"/>
      <c r="M123" s="37"/>
      <c r="N123" s="6"/>
    </row>
    <row r="124" spans="1:14" ht="16.2" x14ac:dyDescent="0.3">
      <c r="A124" s="181">
        <f>'Tier I - Optional'!A177</f>
        <v>0</v>
      </c>
      <c r="B124" s="181">
        <f>'Tier I - Optional'!B177</f>
        <v>0</v>
      </c>
      <c r="C124" s="336" t="s">
        <v>242</v>
      </c>
      <c r="D124" s="336"/>
      <c r="E124" s="336"/>
      <c r="F124" s="34"/>
      <c r="G124" s="34"/>
      <c r="H124" s="34"/>
      <c r="I124" s="34"/>
      <c r="J124" s="41"/>
      <c r="K124" s="34"/>
      <c r="L124" s="41"/>
      <c r="M124" s="37"/>
      <c r="N124" s="6"/>
    </row>
    <row r="125" spans="1:14" ht="33.6" customHeight="1" x14ac:dyDescent="0.3">
      <c r="A125" s="181">
        <f>'Tier I - Optional'!A178</f>
        <v>0</v>
      </c>
      <c r="B125" s="181">
        <f>'Tier I - Optional'!B178</f>
        <v>0</v>
      </c>
      <c r="C125" s="344" t="s">
        <v>984</v>
      </c>
      <c r="D125" s="344"/>
      <c r="E125" s="344"/>
      <c r="F125" s="34"/>
      <c r="G125" s="34"/>
      <c r="H125" s="34"/>
      <c r="I125" s="34"/>
      <c r="J125" s="41"/>
      <c r="K125" s="34"/>
      <c r="L125" s="41"/>
      <c r="M125" s="37"/>
      <c r="N125" s="6"/>
    </row>
    <row r="126" spans="1:14" ht="16.2" x14ac:dyDescent="0.3">
      <c r="A126" s="181">
        <f>'Tier I - Optional'!A179</f>
        <v>0</v>
      </c>
      <c r="B126" s="181">
        <f>'Tier I - Optional'!B179</f>
        <v>0</v>
      </c>
      <c r="C126" s="336" t="s">
        <v>244</v>
      </c>
      <c r="D126" s="336"/>
      <c r="E126" s="336"/>
      <c r="F126" s="34"/>
      <c r="G126" s="34"/>
      <c r="H126" s="34"/>
      <c r="I126" s="34"/>
      <c r="J126" s="41"/>
      <c r="K126" s="34"/>
      <c r="L126" s="41"/>
      <c r="M126" s="37"/>
      <c r="N126" s="6"/>
    </row>
    <row r="127" spans="1:14" ht="36" customHeight="1" x14ac:dyDescent="0.3">
      <c r="A127" s="181">
        <f>'Tier I - Optional'!A180</f>
        <v>0</v>
      </c>
      <c r="B127" s="181">
        <f>'Tier I - Optional'!B180</f>
        <v>0</v>
      </c>
      <c r="C127" s="345" t="s">
        <v>985</v>
      </c>
      <c r="D127" s="345"/>
      <c r="E127" s="345"/>
      <c r="F127" s="34"/>
      <c r="G127" s="34"/>
      <c r="H127" s="34"/>
      <c r="I127" s="34"/>
      <c r="J127" s="41"/>
      <c r="K127" s="34"/>
      <c r="L127" s="41"/>
      <c r="M127" s="37"/>
      <c r="N127" s="6"/>
    </row>
    <row r="128" spans="1:14" ht="16.2" x14ac:dyDescent="0.3">
      <c r="A128" s="181">
        <f>'Tier I - Optional'!A181</f>
        <v>0</v>
      </c>
      <c r="B128" s="181">
        <f>'Tier I - Optional'!B181</f>
        <v>0</v>
      </c>
      <c r="C128" s="336" t="s">
        <v>246</v>
      </c>
      <c r="D128" s="336"/>
      <c r="E128" s="336"/>
      <c r="F128" s="34"/>
      <c r="G128" s="34"/>
      <c r="H128" s="34"/>
      <c r="I128" s="34"/>
      <c r="J128" s="41"/>
      <c r="K128" s="34"/>
      <c r="L128" s="41"/>
      <c r="M128" s="37"/>
      <c r="N128" s="6"/>
    </row>
    <row r="129" spans="1:15" s="2" customFormat="1" ht="32.25" customHeight="1" x14ac:dyDescent="0.3">
      <c r="A129" s="181">
        <f>'Tier I - Optional'!A182</f>
        <v>0</v>
      </c>
      <c r="B129" s="181">
        <f>'Tier I - Optional'!B182</f>
        <v>0</v>
      </c>
      <c r="C129" s="326" t="s">
        <v>986</v>
      </c>
      <c r="D129" s="327"/>
      <c r="E129" s="328"/>
      <c r="F129" s="34"/>
      <c r="G129" s="34"/>
      <c r="H129" s="34"/>
      <c r="I129" s="34"/>
      <c r="J129" s="34"/>
      <c r="K129" s="34"/>
      <c r="L129" s="41"/>
      <c r="M129" s="37"/>
      <c r="N129" s="6"/>
      <c r="O129" s="3"/>
    </row>
    <row r="130" spans="1:15" ht="16.2" x14ac:dyDescent="0.3">
      <c r="A130" s="181">
        <f>'Tier I - Optional'!A186</f>
        <v>0</v>
      </c>
      <c r="B130" s="181">
        <f>'Tier I - Optional'!B186</f>
        <v>0</v>
      </c>
      <c r="C130" s="336" t="s">
        <v>250</v>
      </c>
      <c r="D130" s="336"/>
      <c r="E130" s="336"/>
      <c r="F130" s="34"/>
      <c r="G130" s="34"/>
      <c r="H130" s="34"/>
      <c r="I130" s="34"/>
      <c r="J130" s="41"/>
      <c r="K130" s="34"/>
      <c r="L130" s="41"/>
      <c r="M130" s="37"/>
      <c r="N130" s="6"/>
    </row>
    <row r="131" spans="1:15" ht="33.6" customHeight="1" x14ac:dyDescent="0.3">
      <c r="A131" s="181">
        <f>'Tier I - Optional'!A187</f>
        <v>0</v>
      </c>
      <c r="B131" s="181">
        <f>'Tier I - Optional'!B187</f>
        <v>0</v>
      </c>
      <c r="C131" s="344" t="s">
        <v>987</v>
      </c>
      <c r="D131" s="344"/>
      <c r="E131" s="344"/>
      <c r="F131" s="34"/>
      <c r="G131" s="34"/>
      <c r="H131" s="34"/>
      <c r="I131" s="34"/>
      <c r="J131" s="41"/>
      <c r="K131" s="34"/>
      <c r="L131" s="41"/>
      <c r="M131" s="37"/>
      <c r="N131" s="6"/>
    </row>
    <row r="132" spans="1:15" ht="16.2" x14ac:dyDescent="0.3">
      <c r="A132" s="181">
        <f>'Tier I - Optional'!A188</f>
        <v>0</v>
      </c>
      <c r="B132" s="181">
        <f>'Tier I - Optional'!B188</f>
        <v>0</v>
      </c>
      <c r="C132" s="336" t="s">
        <v>252</v>
      </c>
      <c r="D132" s="336"/>
      <c r="E132" s="336"/>
      <c r="F132" s="34"/>
      <c r="G132" s="34"/>
      <c r="H132" s="34"/>
      <c r="I132" s="34"/>
      <c r="J132" s="41"/>
      <c r="K132" s="34"/>
      <c r="L132" s="41"/>
      <c r="M132" s="37"/>
      <c r="N132" s="6"/>
    </row>
    <row r="133" spans="1:15" ht="32.4" customHeight="1" x14ac:dyDescent="0.3">
      <c r="A133" s="181">
        <f>'Tier I - Optional'!A189</f>
        <v>0</v>
      </c>
      <c r="B133" s="181">
        <f>'Tier I - Optional'!B189</f>
        <v>0</v>
      </c>
      <c r="C133" s="344" t="s">
        <v>988</v>
      </c>
      <c r="D133" s="344"/>
      <c r="E133" s="344"/>
      <c r="F133" s="34"/>
      <c r="G133" s="34"/>
      <c r="H133" s="34"/>
      <c r="I133" s="34"/>
      <c r="J133" s="41"/>
      <c r="K133" s="34"/>
      <c r="L133" s="41"/>
      <c r="M133" s="37"/>
      <c r="N133" s="6"/>
    </row>
    <row r="134" spans="1:15" ht="17.25" customHeight="1" x14ac:dyDescent="0.3">
      <c r="A134" s="185">
        <f>'Tier I - Optional'!A141</f>
        <v>0</v>
      </c>
      <c r="B134" s="185">
        <f>'Tier I - Optional'!B141</f>
        <v>0</v>
      </c>
      <c r="C134" s="332" t="s">
        <v>912</v>
      </c>
      <c r="D134" s="384"/>
      <c r="E134" s="385"/>
      <c r="F134" s="34"/>
      <c r="G134" s="34"/>
      <c r="H134" s="34"/>
      <c r="I134" s="34"/>
      <c r="J134" s="41"/>
      <c r="K134" s="34"/>
      <c r="L134" s="41"/>
      <c r="M134" s="37"/>
      <c r="N134" s="6"/>
    </row>
    <row r="135" spans="1:15" x14ac:dyDescent="0.3">
      <c r="A135" s="184">
        <f>'Tier I - Optional'!A190</f>
        <v>0</v>
      </c>
      <c r="B135" s="184">
        <f>'Tier I - Optional'!B190</f>
        <v>0</v>
      </c>
      <c r="C135" s="309" t="s">
        <v>41</v>
      </c>
      <c r="D135" s="309"/>
      <c r="E135" s="309"/>
      <c r="F135" s="41"/>
      <c r="G135" s="41"/>
      <c r="H135" s="41"/>
      <c r="I135" s="34"/>
      <c r="J135" s="41"/>
      <c r="K135" s="41"/>
      <c r="L135" s="41"/>
      <c r="M135" s="38"/>
      <c r="N135" s="6"/>
    </row>
    <row r="136" spans="1:15" ht="16.2" x14ac:dyDescent="0.3">
      <c r="A136" s="181">
        <f>'Tier I - Optional'!A191</f>
        <v>0</v>
      </c>
      <c r="B136" s="181">
        <f>'Tier I - Optional'!B191</f>
        <v>0</v>
      </c>
      <c r="C136" s="336" t="s">
        <v>228</v>
      </c>
      <c r="D136" s="336"/>
      <c r="E136" s="336"/>
      <c r="F136" s="34"/>
      <c r="G136" s="34"/>
      <c r="H136" s="34"/>
      <c r="I136" s="34"/>
      <c r="J136" s="34"/>
      <c r="K136" s="41"/>
      <c r="L136" s="41"/>
      <c r="M136" s="37"/>
      <c r="N136" s="6"/>
    </row>
    <row r="137" spans="1:15" ht="30.75" customHeight="1" x14ac:dyDescent="0.3">
      <c r="A137" s="181">
        <f>'Tier I - Optional'!A194</f>
        <v>0</v>
      </c>
      <c r="B137" s="181">
        <f>'Tier I - Optional'!B194</f>
        <v>0</v>
      </c>
      <c r="C137" s="344" t="s">
        <v>989</v>
      </c>
      <c r="D137" s="344"/>
      <c r="E137" s="344"/>
      <c r="F137" s="34"/>
      <c r="G137" s="34"/>
      <c r="H137" s="34"/>
      <c r="I137" s="34"/>
      <c r="J137" s="34"/>
      <c r="K137" s="41"/>
      <c r="L137" s="41"/>
      <c r="M137" s="37"/>
      <c r="N137" s="6"/>
    </row>
    <row r="138" spans="1:15" ht="16.2" x14ac:dyDescent="0.3">
      <c r="A138" s="181">
        <f>'Tier I - Optional'!A196</f>
        <v>0</v>
      </c>
      <c r="B138" s="181">
        <f>'Tier I - Optional'!B196</f>
        <v>0</v>
      </c>
      <c r="C138" s="336" t="s">
        <v>257</v>
      </c>
      <c r="D138" s="336"/>
      <c r="E138" s="336"/>
      <c r="F138" s="34"/>
      <c r="G138" s="34"/>
      <c r="H138" s="34"/>
      <c r="I138" s="34"/>
      <c r="J138" s="34"/>
      <c r="K138" s="41"/>
      <c r="L138" s="41"/>
      <c r="M138" s="37"/>
      <c r="N138" s="6"/>
    </row>
    <row r="139" spans="1:15" ht="34.5" customHeight="1" x14ac:dyDescent="0.3">
      <c r="A139" s="181">
        <f>'Tier I - Optional'!A197</f>
        <v>0</v>
      </c>
      <c r="B139" s="181">
        <f>'Tier I - Optional'!B197</f>
        <v>0</v>
      </c>
      <c r="C139" s="386" t="s">
        <v>1080</v>
      </c>
      <c r="D139" s="386"/>
      <c r="E139" s="386"/>
      <c r="F139" s="34"/>
      <c r="G139" s="34"/>
      <c r="H139" s="34"/>
      <c r="I139" s="34"/>
      <c r="J139" s="34"/>
      <c r="K139" s="41"/>
      <c r="L139" s="41"/>
      <c r="M139" s="37"/>
      <c r="N139" s="6"/>
    </row>
    <row r="140" spans="1:15" ht="16.2" x14ac:dyDescent="0.3">
      <c r="A140" s="181">
        <f>'Tier I - Optional'!A200</f>
        <v>0</v>
      </c>
      <c r="B140" s="181">
        <f>'Tier I - Optional'!B200</f>
        <v>0</v>
      </c>
      <c r="C140" s="336" t="s">
        <v>260</v>
      </c>
      <c r="D140" s="336"/>
      <c r="E140" s="336"/>
      <c r="F140" s="34"/>
      <c r="G140" s="34"/>
      <c r="H140" s="34"/>
      <c r="I140" s="34"/>
      <c r="J140" s="34"/>
      <c r="K140" s="41"/>
      <c r="L140" s="41"/>
      <c r="M140" s="37"/>
      <c r="N140" s="6"/>
    </row>
    <row r="141" spans="1:15" ht="32.25" customHeight="1" x14ac:dyDescent="0.3">
      <c r="A141" s="181">
        <f>'Tier I - Optional'!A201</f>
        <v>0</v>
      </c>
      <c r="B141" s="181">
        <f>'Tier I - Optional'!B201</f>
        <v>0</v>
      </c>
      <c r="C141" s="344" t="s">
        <v>990</v>
      </c>
      <c r="D141" s="344"/>
      <c r="E141" s="344"/>
      <c r="F141" s="34"/>
      <c r="G141" s="34"/>
      <c r="H141" s="34"/>
      <c r="I141" s="34"/>
      <c r="J141" s="34"/>
      <c r="K141" s="41"/>
      <c r="L141" s="41"/>
      <c r="M141" s="37"/>
      <c r="N141" s="6"/>
    </row>
    <row r="142" spans="1:15" ht="16.2" x14ac:dyDescent="0.3">
      <c r="A142" s="181">
        <f>'Tier I - Optional'!A205</f>
        <v>0</v>
      </c>
      <c r="B142" s="181">
        <f>'Tier I - Optional'!B205</f>
        <v>0</v>
      </c>
      <c r="C142" s="336" t="s">
        <v>264</v>
      </c>
      <c r="D142" s="336"/>
      <c r="E142" s="336"/>
      <c r="F142" s="34"/>
      <c r="G142" s="34"/>
      <c r="H142" s="34"/>
      <c r="I142" s="34"/>
      <c r="J142" s="34"/>
      <c r="K142" s="41"/>
      <c r="L142" s="41"/>
      <c r="M142" s="37"/>
      <c r="N142" s="6"/>
    </row>
    <row r="143" spans="1:15" ht="21.75" customHeight="1" x14ac:dyDescent="0.3">
      <c r="A143" s="181">
        <f>'Tier I - Optional'!A206</f>
        <v>0</v>
      </c>
      <c r="B143" s="181">
        <f>'Tier I - Optional'!B206</f>
        <v>0</v>
      </c>
      <c r="C143" s="345" t="s">
        <v>991</v>
      </c>
      <c r="D143" s="345"/>
      <c r="E143" s="345"/>
      <c r="F143" s="34"/>
      <c r="G143" s="34"/>
      <c r="H143" s="34"/>
      <c r="I143" s="34"/>
      <c r="J143" s="34"/>
      <c r="K143" s="41"/>
      <c r="L143" s="41"/>
      <c r="M143" s="37"/>
      <c r="N143" s="6"/>
    </row>
    <row r="144" spans="1:15" ht="16.2" x14ac:dyDescent="0.3">
      <c r="A144" s="181">
        <f>'Tier I - Optional'!A207</f>
        <v>0</v>
      </c>
      <c r="B144" s="181">
        <f>'Tier I - Optional'!B207</f>
        <v>0</v>
      </c>
      <c r="C144" s="336" t="s">
        <v>265</v>
      </c>
      <c r="D144" s="336"/>
      <c r="E144" s="336"/>
      <c r="F144" s="34"/>
      <c r="G144" s="34"/>
      <c r="H144" s="34"/>
      <c r="I144" s="34"/>
      <c r="J144" s="34"/>
      <c r="K144" s="41"/>
      <c r="L144" s="41"/>
      <c r="M144" s="37"/>
      <c r="N144" s="6"/>
    </row>
    <row r="145" spans="1:15" ht="54" customHeight="1" x14ac:dyDescent="0.3">
      <c r="A145" s="181">
        <f>'Tier I - Optional'!A208</f>
        <v>0</v>
      </c>
      <c r="B145" s="181">
        <f>'Tier I - Optional'!B208</f>
        <v>0</v>
      </c>
      <c r="C145" s="345" t="s">
        <v>992</v>
      </c>
      <c r="D145" s="345"/>
      <c r="E145" s="345"/>
      <c r="F145" s="34"/>
      <c r="G145" s="34"/>
      <c r="H145" s="34"/>
      <c r="I145" s="34"/>
      <c r="J145" s="34"/>
      <c r="K145" s="41"/>
      <c r="L145" s="41"/>
      <c r="M145" s="37"/>
      <c r="N145" s="6"/>
    </row>
    <row r="146" spans="1:15" x14ac:dyDescent="0.3">
      <c r="A146" s="211">
        <f>SUM(A70:A87, A89:A95, A97:A99, A101:A108, A110:A133, A136:A145)</f>
        <v>0</v>
      </c>
      <c r="B146" s="22">
        <v>70</v>
      </c>
      <c r="C146" s="294" t="s">
        <v>42</v>
      </c>
      <c r="D146" s="295"/>
      <c r="E146" s="296"/>
      <c r="F146" s="252"/>
      <c r="G146" s="253"/>
      <c r="H146" s="253"/>
      <c r="I146" s="253"/>
      <c r="J146" s="253"/>
      <c r="K146" s="253"/>
      <c r="L146" s="253"/>
      <c r="M146" s="307"/>
      <c r="N146" s="6"/>
    </row>
    <row r="147" spans="1:15" ht="14.4" x14ac:dyDescent="0.3">
      <c r="A147" s="22"/>
      <c r="B147" s="22"/>
      <c r="C147" s="21"/>
      <c r="D147" s="21"/>
      <c r="E147" s="21"/>
      <c r="F147" s="35"/>
      <c r="G147" s="35"/>
      <c r="H147" s="35"/>
      <c r="I147" s="35"/>
      <c r="J147" s="35"/>
      <c r="K147" s="35"/>
      <c r="L147" s="39"/>
      <c r="M147" s="40"/>
      <c r="N147" s="6"/>
    </row>
    <row r="148" spans="1:15" x14ac:dyDescent="0.3">
      <c r="A148" s="184">
        <f>'Tier I - Optional'!A211</f>
        <v>0</v>
      </c>
      <c r="B148" s="184">
        <f>'Tier I - Optional'!B211</f>
        <v>0</v>
      </c>
      <c r="C148" s="335" t="s">
        <v>1050</v>
      </c>
      <c r="D148" s="335"/>
      <c r="E148" s="335"/>
      <c r="F148" s="34"/>
      <c r="G148" s="34"/>
      <c r="H148" s="34"/>
      <c r="I148" s="34"/>
      <c r="J148" s="34"/>
      <c r="K148" s="34"/>
      <c r="L148" s="41"/>
      <c r="M148" s="37"/>
      <c r="N148" s="6"/>
    </row>
    <row r="149" spans="1:15" x14ac:dyDescent="0.3">
      <c r="A149" s="217"/>
      <c r="B149" s="217"/>
      <c r="C149" s="376" t="s">
        <v>1020</v>
      </c>
      <c r="D149" s="377"/>
      <c r="E149" s="378"/>
      <c r="F149" s="34"/>
      <c r="G149" s="34"/>
      <c r="H149" s="34"/>
      <c r="I149" s="34"/>
      <c r="J149" s="34"/>
      <c r="K149" s="34"/>
      <c r="L149" s="41"/>
      <c r="M149" s="37"/>
      <c r="N149" s="6"/>
    </row>
    <row r="150" spans="1:15" x14ac:dyDescent="0.3">
      <c r="A150" s="184">
        <f>'Tier I - Optional'!A212</f>
        <v>0</v>
      </c>
      <c r="B150" s="184">
        <f>'Tier I - Optional'!B212</f>
        <v>0</v>
      </c>
      <c r="C150" s="376" t="s">
        <v>1021</v>
      </c>
      <c r="D150" s="377"/>
      <c r="E150" s="378"/>
      <c r="F150" s="34"/>
      <c r="G150" s="34"/>
      <c r="H150" s="34"/>
      <c r="I150" s="34"/>
      <c r="J150" s="34"/>
      <c r="K150" s="34"/>
      <c r="L150" s="41"/>
      <c r="M150" s="37"/>
      <c r="N150" s="6"/>
    </row>
    <row r="151" spans="1:15" ht="18.600000000000001" customHeight="1" x14ac:dyDescent="0.3">
      <c r="A151" s="184">
        <f>'Tier I - Optional'!A213</f>
        <v>0</v>
      </c>
      <c r="B151" s="184">
        <f>'Tier I - Optional'!B213</f>
        <v>0</v>
      </c>
      <c r="C151" s="379" t="s">
        <v>925</v>
      </c>
      <c r="D151" s="380"/>
      <c r="E151" s="381"/>
      <c r="F151" s="34"/>
      <c r="G151" s="34"/>
      <c r="H151" s="34"/>
      <c r="I151" s="34"/>
      <c r="J151" s="34"/>
      <c r="K151" s="34"/>
      <c r="L151" s="41"/>
      <c r="M151" s="37"/>
      <c r="N151" s="6"/>
    </row>
    <row r="152" spans="1:15" x14ac:dyDescent="0.3">
      <c r="A152" s="186">
        <f>'Tier I - Optional'!A214</f>
        <v>0</v>
      </c>
      <c r="B152" s="186">
        <f>'Tier I - Optional'!B214</f>
        <v>0</v>
      </c>
      <c r="C152" s="308" t="s">
        <v>43</v>
      </c>
      <c r="D152" s="308"/>
      <c r="E152" s="308"/>
      <c r="F152" s="34"/>
      <c r="G152" s="34"/>
      <c r="H152" s="34"/>
      <c r="I152" s="34"/>
      <c r="J152" s="34"/>
      <c r="K152" s="34"/>
      <c r="L152" s="41"/>
      <c r="M152" s="37"/>
      <c r="N152" s="6"/>
    </row>
    <row r="153" spans="1:15" x14ac:dyDescent="0.3">
      <c r="A153" s="186">
        <f>'Tier I - Optional'!A215</f>
        <v>0</v>
      </c>
      <c r="B153" s="186">
        <f>'Tier I - Optional'!B215</f>
        <v>0</v>
      </c>
      <c r="C153" s="308" t="s">
        <v>993</v>
      </c>
      <c r="D153" s="308"/>
      <c r="E153" s="308"/>
      <c r="F153" s="34"/>
      <c r="G153" s="34"/>
      <c r="H153" s="34"/>
      <c r="I153" s="34"/>
      <c r="J153" s="34"/>
      <c r="K153" s="34"/>
      <c r="L153" s="41"/>
      <c r="M153" s="37"/>
      <c r="N153" s="6"/>
    </row>
    <row r="154" spans="1:15" s="2" customFormat="1" x14ac:dyDescent="0.3">
      <c r="A154" s="186">
        <f>'Tier I - Optional'!A216</f>
        <v>0</v>
      </c>
      <c r="B154" s="186">
        <f>'Tier I - Optional'!B216</f>
        <v>0</v>
      </c>
      <c r="C154" s="308" t="s">
        <v>994</v>
      </c>
      <c r="D154" s="308"/>
      <c r="E154" s="308"/>
      <c r="F154" s="34"/>
      <c r="G154" s="34"/>
      <c r="H154" s="34"/>
      <c r="I154" s="34"/>
      <c r="J154" s="41"/>
      <c r="K154" s="34"/>
      <c r="L154" s="41"/>
      <c r="M154" s="37"/>
      <c r="N154" s="6"/>
      <c r="O154" s="3"/>
    </row>
    <row r="155" spans="1:15" x14ac:dyDescent="0.3">
      <c r="A155" s="186">
        <f>'Tier I - Optional'!A217</f>
        <v>0</v>
      </c>
      <c r="B155" s="186">
        <f>'Tier I - Optional'!B217</f>
        <v>0</v>
      </c>
      <c r="C155" s="308" t="s">
        <v>45</v>
      </c>
      <c r="D155" s="308"/>
      <c r="E155" s="308"/>
      <c r="F155" s="34"/>
      <c r="G155" s="34"/>
      <c r="H155" s="34"/>
      <c r="I155" s="34"/>
      <c r="J155" s="34"/>
      <c r="K155" s="34"/>
      <c r="L155" s="41"/>
      <c r="M155" s="37"/>
      <c r="N155" s="6"/>
    </row>
    <row r="156" spans="1:15" x14ac:dyDescent="0.3">
      <c r="A156" s="186">
        <f>'Tier I - Optional'!A218</f>
        <v>0</v>
      </c>
      <c r="B156" s="186">
        <f>'Tier I - Optional'!B218</f>
        <v>0</v>
      </c>
      <c r="C156" s="308" t="s">
        <v>993</v>
      </c>
      <c r="D156" s="308"/>
      <c r="E156" s="308"/>
      <c r="F156" s="34"/>
      <c r="G156" s="34"/>
      <c r="H156" s="34"/>
      <c r="I156" s="34"/>
      <c r="J156" s="34"/>
      <c r="K156" s="34"/>
      <c r="L156" s="41"/>
      <c r="M156" s="37"/>
      <c r="N156" s="6"/>
    </row>
    <row r="157" spans="1:15" s="2" customFormat="1" x14ac:dyDescent="0.3">
      <c r="A157" s="186">
        <f>'Tier I - Optional'!A219</f>
        <v>0</v>
      </c>
      <c r="B157" s="186">
        <f>'Tier I - Optional'!B219</f>
        <v>0</v>
      </c>
      <c r="C157" s="308" t="s">
        <v>995</v>
      </c>
      <c r="D157" s="308"/>
      <c r="E157" s="308"/>
      <c r="F157" s="34"/>
      <c r="G157" s="34"/>
      <c r="H157" s="34"/>
      <c r="I157" s="34"/>
      <c r="J157" s="34"/>
      <c r="K157" s="34"/>
      <c r="L157" s="41"/>
      <c r="M157" s="38"/>
      <c r="N157" s="6"/>
      <c r="O157" s="3"/>
    </row>
    <row r="158" spans="1:15" x14ac:dyDescent="0.3">
      <c r="A158" s="186">
        <f>'Tier I - Optional'!A220</f>
        <v>0</v>
      </c>
      <c r="B158" s="186">
        <f>'Tier I - Optional'!B220</f>
        <v>0</v>
      </c>
      <c r="C158" s="308" t="s">
        <v>46</v>
      </c>
      <c r="D158" s="308"/>
      <c r="E158" s="308"/>
      <c r="F158" s="34"/>
      <c r="G158" s="34"/>
      <c r="H158" s="34"/>
      <c r="I158" s="34"/>
      <c r="J158" s="34"/>
      <c r="K158" s="34"/>
      <c r="L158" s="41"/>
      <c r="M158" s="38"/>
      <c r="N158" s="6"/>
    </row>
    <row r="159" spans="1:15" x14ac:dyDescent="0.3">
      <c r="A159" s="186">
        <f>'Tier I - Optional'!A221</f>
        <v>0</v>
      </c>
      <c r="B159" s="186">
        <f>'Tier I - Optional'!B221</f>
        <v>0</v>
      </c>
      <c r="C159" s="308" t="s">
        <v>268</v>
      </c>
      <c r="D159" s="308"/>
      <c r="E159" s="308"/>
      <c r="F159" s="34"/>
      <c r="G159" s="34"/>
      <c r="H159" s="34"/>
      <c r="I159" s="34"/>
      <c r="J159" s="41"/>
      <c r="K159" s="34"/>
      <c r="L159" s="41"/>
      <c r="M159" s="38"/>
      <c r="N159" s="6"/>
    </row>
    <row r="160" spans="1:15" s="2" customFormat="1" x14ac:dyDescent="0.3">
      <c r="A160" s="185">
        <f>'Tier I - Optional'!A222</f>
        <v>0</v>
      </c>
      <c r="B160" s="185">
        <f>'Tier I - Optional'!B222</f>
        <v>0</v>
      </c>
      <c r="C160" s="335" t="s">
        <v>924</v>
      </c>
      <c r="D160" s="335"/>
      <c r="E160" s="335"/>
      <c r="F160" s="41"/>
      <c r="G160" s="41"/>
      <c r="H160" s="41"/>
      <c r="I160" s="34"/>
      <c r="J160" s="41"/>
      <c r="K160" s="41"/>
      <c r="L160" s="41"/>
      <c r="M160" s="38"/>
      <c r="N160" s="6"/>
      <c r="O160" s="3"/>
    </row>
    <row r="161" spans="1:23" s="2" customFormat="1" x14ac:dyDescent="0.3">
      <c r="A161" s="181">
        <f>'Tier I - Optional'!A223</f>
        <v>0</v>
      </c>
      <c r="B161" s="181">
        <f>'Tier I - Optional'!B223</f>
        <v>0</v>
      </c>
      <c r="C161" s="308" t="s">
        <v>996</v>
      </c>
      <c r="D161" s="308"/>
      <c r="E161" s="308"/>
      <c r="F161" s="34"/>
      <c r="G161" s="34"/>
      <c r="H161" s="34"/>
      <c r="I161" s="34"/>
      <c r="J161" s="41"/>
      <c r="K161" s="34"/>
      <c r="L161" s="41"/>
      <c r="M161" s="38"/>
      <c r="N161" s="6"/>
      <c r="O161" s="3"/>
    </row>
    <row r="162" spans="1:23" s="2" customFormat="1" x14ac:dyDescent="0.3">
      <c r="A162" s="181">
        <f>'Tier I - Optional'!A226</f>
        <v>0</v>
      </c>
      <c r="B162" s="181">
        <f>'Tier I - Optional'!B226</f>
        <v>0</v>
      </c>
      <c r="C162" s="308" t="s">
        <v>997</v>
      </c>
      <c r="D162" s="308"/>
      <c r="E162" s="308"/>
      <c r="F162" s="41"/>
      <c r="G162" s="41"/>
      <c r="H162" s="41"/>
      <c r="I162" s="34"/>
      <c r="J162" s="41"/>
      <c r="K162" s="41"/>
      <c r="L162" s="41"/>
      <c r="M162" s="38"/>
      <c r="N162" s="6"/>
      <c r="O162" s="3"/>
    </row>
    <row r="163" spans="1:23" s="2" customFormat="1" x14ac:dyDescent="0.3">
      <c r="A163" s="181">
        <f>'Tier I - Optional'!A231</f>
        <v>0</v>
      </c>
      <c r="B163" s="181">
        <f>'Tier I - Optional'!B231</f>
        <v>0</v>
      </c>
      <c r="C163" s="308" t="s">
        <v>998</v>
      </c>
      <c r="D163" s="308"/>
      <c r="E163" s="308"/>
      <c r="F163" s="34"/>
      <c r="G163" s="34"/>
      <c r="H163" s="34"/>
      <c r="I163" s="34"/>
      <c r="J163" s="34"/>
      <c r="K163" s="34"/>
      <c r="L163" s="41"/>
      <c r="M163" s="38"/>
      <c r="N163" s="6"/>
      <c r="O163" s="3"/>
    </row>
    <row r="164" spans="1:23" s="2" customFormat="1" x14ac:dyDescent="0.3">
      <c r="A164" s="181">
        <f>'Tier I - Optional'!A232</f>
        <v>0</v>
      </c>
      <c r="B164" s="181">
        <f>'Tier I - Optional'!B232</f>
        <v>0</v>
      </c>
      <c r="C164" s="308" t="s">
        <v>999</v>
      </c>
      <c r="D164" s="308"/>
      <c r="E164" s="308"/>
      <c r="F164" s="41"/>
      <c r="G164" s="41"/>
      <c r="H164" s="41"/>
      <c r="I164" s="34"/>
      <c r="J164" s="41"/>
      <c r="K164" s="41"/>
      <c r="L164" s="41"/>
      <c r="M164" s="38"/>
      <c r="N164" s="6"/>
      <c r="O164" s="3"/>
    </row>
    <row r="165" spans="1:23" s="2" customFormat="1" x14ac:dyDescent="0.3">
      <c r="A165" s="181">
        <f>'Tier I - Optional'!A237</f>
        <v>0</v>
      </c>
      <c r="B165" s="181">
        <f>'Tier I - Optional'!B237</f>
        <v>0</v>
      </c>
      <c r="C165" s="308" t="s">
        <v>1000</v>
      </c>
      <c r="D165" s="308"/>
      <c r="E165" s="308"/>
      <c r="F165" s="41"/>
      <c r="G165" s="41"/>
      <c r="H165" s="41"/>
      <c r="I165" s="34"/>
      <c r="J165" s="41"/>
      <c r="K165" s="41"/>
      <c r="L165" s="41"/>
      <c r="M165" s="38"/>
      <c r="N165" s="6"/>
      <c r="O165" s="3"/>
    </row>
    <row r="166" spans="1:23" s="2" customFormat="1" x14ac:dyDescent="0.3">
      <c r="A166" s="181">
        <f>'Tier I - Optional'!A239</f>
        <v>0</v>
      </c>
      <c r="B166" s="181">
        <f>'Tier I - Optional'!B239</f>
        <v>0</v>
      </c>
      <c r="C166" s="308" t="s">
        <v>1001</v>
      </c>
      <c r="D166" s="308"/>
      <c r="E166" s="308"/>
      <c r="F166" s="41"/>
      <c r="G166" s="41"/>
      <c r="H166" s="41"/>
      <c r="I166" s="34"/>
      <c r="J166" s="41"/>
      <c r="K166" s="41"/>
      <c r="L166" s="41"/>
      <c r="M166" s="38"/>
      <c r="N166" s="6"/>
      <c r="O166" s="3"/>
    </row>
    <row r="167" spans="1:23" s="2" customFormat="1" x14ac:dyDescent="0.3">
      <c r="A167" s="181">
        <f>'Tier I - Optional'!A244</f>
        <v>0</v>
      </c>
      <c r="B167" s="181">
        <f>'Tier I - Optional'!B244</f>
        <v>0</v>
      </c>
      <c r="C167" s="308" t="s">
        <v>1002</v>
      </c>
      <c r="D167" s="308"/>
      <c r="E167" s="308"/>
      <c r="F167" s="34"/>
      <c r="G167" s="34"/>
      <c r="H167" s="34"/>
      <c r="I167" s="34"/>
      <c r="J167" s="41"/>
      <c r="K167" s="41"/>
      <c r="L167" s="41"/>
      <c r="M167" s="38"/>
      <c r="N167" s="6"/>
      <c r="O167" s="3"/>
    </row>
    <row r="168" spans="1:23" s="2" customFormat="1" x14ac:dyDescent="0.3">
      <c r="A168" s="181">
        <f>'Tier I - Optional'!A245</f>
        <v>0</v>
      </c>
      <c r="B168" s="181">
        <f>'Tier I - Optional'!B245</f>
        <v>0</v>
      </c>
      <c r="C168" s="337" t="s">
        <v>1003</v>
      </c>
      <c r="D168" s="338"/>
      <c r="E168" s="339"/>
      <c r="F168" s="41"/>
      <c r="G168" s="41"/>
      <c r="H168" s="41"/>
      <c r="I168" s="34"/>
      <c r="J168" s="41"/>
      <c r="K168" s="41"/>
      <c r="L168" s="41"/>
      <c r="M168" s="38"/>
      <c r="N168" s="6"/>
      <c r="O168" s="3"/>
    </row>
    <row r="169" spans="1:23" s="2" customFormat="1" x14ac:dyDescent="0.3">
      <c r="A169" s="181">
        <f>'Tier I - Optional'!A247</f>
        <v>0</v>
      </c>
      <c r="B169" s="181">
        <f>'Tier I - Optional'!B247</f>
        <v>0</v>
      </c>
      <c r="C169" s="308" t="s">
        <v>1004</v>
      </c>
      <c r="D169" s="308"/>
      <c r="E169" s="308"/>
      <c r="F169" s="34"/>
      <c r="G169" s="34"/>
      <c r="H169" s="34"/>
      <c r="I169" s="34"/>
      <c r="J169" s="41"/>
      <c r="K169" s="41"/>
      <c r="L169" s="41"/>
      <c r="M169" s="38"/>
      <c r="N169" s="6"/>
      <c r="O169" s="3"/>
    </row>
    <row r="170" spans="1:23" s="2" customFormat="1" x14ac:dyDescent="0.3">
      <c r="A170" s="181">
        <f>'Tier I - Optional'!A248</f>
        <v>0</v>
      </c>
      <c r="B170" s="181">
        <f>'Tier I - Optional'!B248</f>
        <v>0</v>
      </c>
      <c r="C170" s="308" t="s">
        <v>1005</v>
      </c>
      <c r="D170" s="308"/>
      <c r="E170" s="308"/>
      <c r="F170" s="41"/>
      <c r="G170" s="41"/>
      <c r="H170" s="41"/>
      <c r="I170" s="34"/>
      <c r="J170" s="41"/>
      <c r="K170" s="41"/>
      <c r="L170" s="41"/>
      <c r="M170" s="38"/>
      <c r="N170" s="6"/>
      <c r="O170" s="3"/>
    </row>
    <row r="171" spans="1:23" ht="16.5" customHeight="1" x14ac:dyDescent="0.3">
      <c r="A171" s="184">
        <f>'Tier I - Optional'!A250</f>
        <v>0</v>
      </c>
      <c r="B171" s="184">
        <f>'Tier I - Optional'!B250</f>
        <v>0</v>
      </c>
      <c r="C171" s="335" t="s">
        <v>887</v>
      </c>
      <c r="D171" s="335"/>
      <c r="E171" s="335"/>
      <c r="F171" s="34"/>
      <c r="G171" s="34"/>
      <c r="H171" s="34"/>
      <c r="I171" s="34"/>
      <c r="J171" s="34"/>
      <c r="K171" s="34"/>
      <c r="L171" s="41"/>
      <c r="M171" s="37"/>
      <c r="N171" s="6"/>
    </row>
    <row r="172" spans="1:23" x14ac:dyDescent="0.3">
      <c r="A172" s="211">
        <f>SUM(A152:A159,A161:A170)</f>
        <v>0</v>
      </c>
      <c r="B172" s="22">
        <v>18</v>
      </c>
      <c r="C172" s="294" t="s">
        <v>48</v>
      </c>
      <c r="D172" s="295"/>
      <c r="E172" s="296"/>
      <c r="F172" s="252"/>
      <c r="G172" s="253"/>
      <c r="H172" s="253"/>
      <c r="I172" s="253"/>
      <c r="J172" s="253"/>
      <c r="K172" s="253"/>
      <c r="L172" s="253"/>
      <c r="M172" s="307"/>
      <c r="N172" s="6"/>
    </row>
    <row r="173" spans="1:23" ht="14.4" x14ac:dyDescent="0.3">
      <c r="A173" s="22"/>
      <c r="B173" s="22"/>
      <c r="C173" s="21"/>
      <c r="D173" s="21"/>
      <c r="E173" s="21"/>
      <c r="F173" s="35"/>
      <c r="G173" s="35"/>
      <c r="H173" s="35"/>
      <c r="I173" s="35"/>
      <c r="J173" s="35"/>
      <c r="K173" s="35"/>
      <c r="L173" s="39"/>
      <c r="M173" s="40"/>
      <c r="N173" s="6"/>
    </row>
    <row r="174" spans="1:23" s="1" customFormat="1" x14ac:dyDescent="0.3">
      <c r="A174" s="184">
        <f>'Tier I - Optional'!A253</f>
        <v>0</v>
      </c>
      <c r="B174" s="184">
        <f>'Tier I - Optional'!B253</f>
        <v>0</v>
      </c>
      <c r="C174" s="309" t="s">
        <v>1082</v>
      </c>
      <c r="D174" s="309"/>
      <c r="E174" s="309"/>
      <c r="F174" s="34"/>
      <c r="G174" s="34"/>
      <c r="H174" s="34"/>
      <c r="I174" s="34"/>
      <c r="J174" s="34"/>
      <c r="K174" s="34"/>
      <c r="L174" s="41"/>
      <c r="M174" s="38"/>
      <c r="N174" s="3"/>
      <c r="O174" s="3"/>
      <c r="P174" s="3"/>
      <c r="Q174" s="3"/>
      <c r="R174" s="3"/>
      <c r="S174" s="3"/>
      <c r="T174" s="3"/>
      <c r="U174" s="3"/>
      <c r="V174" s="3"/>
      <c r="W174" s="3"/>
    </row>
    <row r="175" spans="1:23" s="1" customFormat="1" x14ac:dyDescent="0.3">
      <c r="A175" s="186">
        <f>'Tier I - Optional'!A254</f>
        <v>0</v>
      </c>
      <c r="B175" s="186">
        <f>'Tier I - Optional'!B254</f>
        <v>0</v>
      </c>
      <c r="C175" s="326" t="s">
        <v>1006</v>
      </c>
      <c r="D175" s="268"/>
      <c r="E175" s="268"/>
      <c r="F175" s="34"/>
      <c r="G175" s="34"/>
      <c r="H175" s="34"/>
      <c r="I175" s="34"/>
      <c r="J175" s="34"/>
      <c r="K175" s="34"/>
      <c r="L175" s="41"/>
      <c r="M175" s="38"/>
      <c r="N175" s="3"/>
      <c r="O175" s="3"/>
      <c r="P175" s="3"/>
      <c r="Q175" s="3"/>
      <c r="R175" s="3"/>
      <c r="S175" s="3"/>
      <c r="T175" s="3"/>
      <c r="U175" s="3"/>
      <c r="V175" s="3"/>
      <c r="W175" s="3"/>
    </row>
    <row r="176" spans="1:23" s="1" customFormat="1" x14ac:dyDescent="0.3">
      <c r="A176" s="184">
        <f>'Tier I - Optional'!A276</f>
        <v>0</v>
      </c>
      <c r="B176" s="184">
        <f>'Tier I - Optional'!B276</f>
        <v>0</v>
      </c>
      <c r="C176" s="313" t="s">
        <v>866</v>
      </c>
      <c r="D176" s="314"/>
      <c r="E176" s="315"/>
      <c r="F176" s="34"/>
      <c r="G176" s="34"/>
      <c r="H176" s="34"/>
      <c r="I176" s="34"/>
      <c r="J176" s="34"/>
      <c r="K176" s="34"/>
      <c r="L176" s="41"/>
      <c r="M176" s="169"/>
      <c r="N176" s="3"/>
      <c r="O176" s="3"/>
      <c r="P176" s="3"/>
      <c r="Q176" s="3"/>
      <c r="R176" s="3"/>
      <c r="S176" s="3"/>
      <c r="T176" s="3"/>
      <c r="U176" s="3"/>
      <c r="V176" s="3"/>
      <c r="W176" s="3"/>
    </row>
    <row r="177" spans="1:23" x14ac:dyDescent="0.3">
      <c r="A177" s="184">
        <f>'Tier I - Optional'!A277</f>
        <v>0</v>
      </c>
      <c r="B177" s="184">
        <f>'Tier I - Optional'!B277</f>
        <v>0</v>
      </c>
      <c r="C177" s="364" t="s">
        <v>52</v>
      </c>
      <c r="D177" s="364"/>
      <c r="E177" s="364"/>
      <c r="F177" s="34"/>
      <c r="G177" s="34"/>
      <c r="H177" s="34"/>
      <c r="I177" s="34"/>
      <c r="J177" s="34"/>
      <c r="K177" s="34"/>
      <c r="L177" s="41"/>
      <c r="M177" s="38"/>
    </row>
    <row r="178" spans="1:23" ht="21.15" customHeight="1" x14ac:dyDescent="0.3">
      <c r="A178" s="184">
        <f>'Tier I - Optional'!A278</f>
        <v>0</v>
      </c>
      <c r="B178" s="184">
        <f>'Tier I - Optional'!B278</f>
        <v>0</v>
      </c>
      <c r="C178" s="365" t="s">
        <v>1036</v>
      </c>
      <c r="D178" s="365"/>
      <c r="E178" s="365"/>
      <c r="F178" s="34"/>
      <c r="G178" s="34"/>
      <c r="H178" s="34"/>
      <c r="I178" s="34"/>
      <c r="J178" s="34"/>
      <c r="K178" s="34"/>
      <c r="L178" s="41"/>
      <c r="M178" s="38"/>
    </row>
    <row r="179" spans="1:23" x14ac:dyDescent="0.3">
      <c r="A179" s="184">
        <f>'Tier I - Optional'!A279</f>
        <v>0</v>
      </c>
      <c r="B179" s="184">
        <f>'Tier I - Optional'!B279</f>
        <v>0</v>
      </c>
      <c r="C179" s="309" t="s">
        <v>902</v>
      </c>
      <c r="D179" s="309"/>
      <c r="E179" s="309"/>
      <c r="F179" s="34"/>
      <c r="G179" s="34"/>
      <c r="H179" s="34"/>
      <c r="I179" s="34"/>
      <c r="J179" s="34"/>
      <c r="K179" s="34"/>
      <c r="L179" s="41"/>
      <c r="M179" s="38"/>
    </row>
    <row r="180" spans="1:23" ht="34.200000000000003" customHeight="1" x14ac:dyDescent="0.3">
      <c r="A180" s="184">
        <f>'Tier I - Optional'!A280</f>
        <v>0</v>
      </c>
      <c r="B180" s="184">
        <f>'Tier I - Optional'!B280</f>
        <v>0</v>
      </c>
      <c r="C180" s="309" t="s">
        <v>55</v>
      </c>
      <c r="D180" s="309"/>
      <c r="E180" s="309"/>
      <c r="F180" s="34"/>
      <c r="G180" s="34"/>
      <c r="H180" s="34"/>
      <c r="I180" s="34"/>
      <c r="J180" s="34"/>
      <c r="K180" s="34"/>
      <c r="L180" s="41"/>
      <c r="M180" s="38"/>
    </row>
    <row r="181" spans="1:23" x14ac:dyDescent="0.3">
      <c r="A181" s="184">
        <f>'Tier I - Optional'!A282</f>
        <v>0</v>
      </c>
      <c r="B181" s="184">
        <f>'Tier I - Optional'!B282</f>
        <v>0</v>
      </c>
      <c r="C181" s="309" t="s">
        <v>903</v>
      </c>
      <c r="D181" s="309"/>
      <c r="E181" s="309"/>
      <c r="F181" s="34"/>
      <c r="G181" s="34"/>
      <c r="H181" s="34"/>
      <c r="I181" s="34"/>
      <c r="J181" s="34"/>
      <c r="K181" s="34"/>
      <c r="L181" s="41"/>
      <c r="M181" s="38"/>
    </row>
    <row r="182" spans="1:23" x14ac:dyDescent="0.3">
      <c r="A182" s="184">
        <f>'Tier I - Optional'!A283</f>
        <v>0</v>
      </c>
      <c r="B182" s="184">
        <f>'Tier I - Optional'!B283</f>
        <v>0</v>
      </c>
      <c r="C182" s="309" t="s">
        <v>904</v>
      </c>
      <c r="D182" s="309"/>
      <c r="E182" s="309"/>
      <c r="F182" s="34"/>
      <c r="G182" s="34"/>
      <c r="H182" s="34"/>
      <c r="I182" s="34"/>
      <c r="J182" s="34"/>
      <c r="K182" s="34"/>
      <c r="L182" s="41"/>
      <c r="M182" s="38"/>
    </row>
    <row r="183" spans="1:23" x14ac:dyDescent="0.3">
      <c r="A183" s="184">
        <f>'Tier I - Optional'!A284</f>
        <v>0</v>
      </c>
      <c r="B183" s="184">
        <f>'Tier I - Optional'!B284</f>
        <v>0</v>
      </c>
      <c r="C183" s="309" t="s">
        <v>905</v>
      </c>
      <c r="D183" s="309"/>
      <c r="E183" s="309"/>
      <c r="F183" s="34"/>
      <c r="G183" s="34"/>
      <c r="H183" s="34"/>
      <c r="I183" s="34"/>
      <c r="J183" s="34"/>
      <c r="K183" s="34"/>
      <c r="L183" s="41"/>
      <c r="M183" s="38"/>
    </row>
    <row r="184" spans="1:23" x14ac:dyDescent="0.3">
      <c r="A184" s="204">
        <f>'Tier I - Optional'!A273</f>
        <v>0</v>
      </c>
      <c r="B184" s="204">
        <f>'Tier I - Optional'!B273</f>
        <v>0</v>
      </c>
      <c r="C184" s="310" t="s">
        <v>1041</v>
      </c>
      <c r="D184" s="311"/>
      <c r="E184" s="312"/>
      <c r="F184" s="34"/>
      <c r="G184" s="34"/>
      <c r="H184" s="34"/>
      <c r="I184" s="34"/>
      <c r="J184" s="34"/>
      <c r="K184" s="34"/>
      <c r="L184" s="34"/>
      <c r="M184" s="34"/>
    </row>
    <row r="185" spans="1:23" x14ac:dyDescent="0.3">
      <c r="A185" s="204">
        <f>'Tier I - Optional'!A274</f>
        <v>0</v>
      </c>
      <c r="B185" s="204">
        <f>'Tier I - Optional'!B274</f>
        <v>0</v>
      </c>
      <c r="C185" s="310" t="s">
        <v>1040</v>
      </c>
      <c r="D185" s="311"/>
      <c r="E185" s="312"/>
      <c r="F185" s="34"/>
      <c r="G185" s="34"/>
      <c r="H185" s="34"/>
      <c r="I185" s="34"/>
      <c r="J185" s="34"/>
      <c r="K185" s="34"/>
      <c r="L185" s="34"/>
      <c r="M185" s="34"/>
    </row>
    <row r="186" spans="1:23" x14ac:dyDescent="0.3">
      <c r="A186" s="204">
        <f>'Tier I - Optional'!A275</f>
        <v>0</v>
      </c>
      <c r="B186" s="204">
        <f>'Tier I - Optional'!B275</f>
        <v>0</v>
      </c>
      <c r="C186" s="310" t="s">
        <v>1039</v>
      </c>
      <c r="D186" s="311"/>
      <c r="E186" s="312"/>
      <c r="F186" s="34"/>
      <c r="G186" s="34"/>
      <c r="H186" s="34"/>
      <c r="I186" s="34"/>
      <c r="J186" s="34"/>
      <c r="K186" s="34"/>
      <c r="L186" s="34"/>
      <c r="M186" s="34"/>
    </row>
    <row r="187" spans="1:23" s="1" customFormat="1" x14ac:dyDescent="0.3">
      <c r="A187" s="218">
        <f>SUM(A175)</f>
        <v>0</v>
      </c>
      <c r="B187" s="22">
        <v>1</v>
      </c>
      <c r="C187" s="294" t="s">
        <v>59</v>
      </c>
      <c r="D187" s="295"/>
      <c r="E187" s="295"/>
      <c r="F187" s="252"/>
      <c r="G187" s="253"/>
      <c r="H187" s="253"/>
      <c r="I187" s="253"/>
      <c r="J187" s="253"/>
      <c r="K187" s="253"/>
      <c r="L187" s="253"/>
      <c r="M187" s="307"/>
      <c r="N187" s="3"/>
      <c r="O187" s="3"/>
      <c r="P187" s="3"/>
      <c r="Q187" s="3"/>
      <c r="R187" s="3"/>
      <c r="S187" s="3"/>
      <c r="T187" s="3"/>
      <c r="U187" s="3"/>
      <c r="V187" s="3"/>
      <c r="W187" s="3"/>
    </row>
    <row r="188" spans="1:23" s="1" customFormat="1" x14ac:dyDescent="0.3">
      <c r="A188" s="16"/>
      <c r="B188" s="81"/>
      <c r="C188" s="241"/>
      <c r="D188" s="242"/>
      <c r="E188" s="242"/>
      <c r="F188" s="35"/>
      <c r="G188" s="35"/>
      <c r="H188" s="35"/>
      <c r="I188" s="35"/>
      <c r="J188" s="35"/>
      <c r="K188" s="35"/>
      <c r="L188" s="39"/>
      <c r="M188" s="40"/>
      <c r="N188" s="3"/>
      <c r="O188" s="3"/>
      <c r="P188" s="3"/>
      <c r="Q188" s="3"/>
      <c r="R188" s="3"/>
      <c r="S188" s="3"/>
      <c r="T188" s="3"/>
      <c r="U188" s="3"/>
      <c r="V188" s="3"/>
      <c r="W188" s="3"/>
    </row>
    <row r="189" spans="1:23" x14ac:dyDescent="0.3">
      <c r="A189" s="184">
        <f>'Tier I - Optional'!A287</f>
        <v>0</v>
      </c>
      <c r="B189" s="184">
        <f>'Tier I - Optional'!B287</f>
        <v>0</v>
      </c>
      <c r="C189" s="335" t="s">
        <v>60</v>
      </c>
      <c r="D189" s="335"/>
      <c r="E189" s="335"/>
      <c r="F189" s="34"/>
      <c r="G189" s="34"/>
      <c r="H189" s="34"/>
      <c r="I189" s="34"/>
      <c r="J189" s="34"/>
      <c r="K189" s="34"/>
      <c r="L189" s="41"/>
      <c r="M189" s="38"/>
      <c r="N189" s="6"/>
    </row>
    <row r="190" spans="1:23" x14ac:dyDescent="0.3">
      <c r="A190" s="184">
        <f>'Tier I - Optional'!A288</f>
        <v>0</v>
      </c>
      <c r="B190" s="184">
        <f>'Tier I - Optional'!B288</f>
        <v>0</v>
      </c>
      <c r="C190" s="335" t="s">
        <v>61</v>
      </c>
      <c r="D190" s="335"/>
      <c r="E190" s="335"/>
      <c r="F190" s="34"/>
      <c r="G190" s="34"/>
      <c r="H190" s="34"/>
      <c r="I190" s="34"/>
      <c r="J190" s="34"/>
      <c r="K190" s="34"/>
      <c r="L190" s="41"/>
      <c r="M190" s="38"/>
      <c r="N190" s="6"/>
    </row>
    <row r="191" spans="1:23" x14ac:dyDescent="0.3">
      <c r="A191" s="184">
        <f>'Tier I - Optional'!A289</f>
        <v>0</v>
      </c>
      <c r="B191" s="184">
        <f>'Tier I - Optional'!B289</f>
        <v>0</v>
      </c>
      <c r="C191" s="335" t="s">
        <v>62</v>
      </c>
      <c r="D191" s="335"/>
      <c r="E191" s="335"/>
      <c r="F191" s="34"/>
      <c r="G191" s="34"/>
      <c r="H191" s="34"/>
      <c r="I191" s="34"/>
      <c r="J191" s="34"/>
      <c r="K191" s="34"/>
      <c r="L191" s="41"/>
      <c r="M191" s="38"/>
      <c r="N191" s="6"/>
    </row>
    <row r="192" spans="1:23" x14ac:dyDescent="0.3">
      <c r="A192" s="186">
        <f>'Tier I - Optional'!A290</f>
        <v>0</v>
      </c>
      <c r="B192" s="186">
        <f>'Tier I - Optional'!B290</f>
        <v>0</v>
      </c>
      <c r="C192" s="308" t="s">
        <v>63</v>
      </c>
      <c r="D192" s="308"/>
      <c r="E192" s="308"/>
      <c r="F192" s="34"/>
      <c r="G192" s="34"/>
      <c r="H192" s="34"/>
      <c r="I192" s="34"/>
      <c r="J192" s="34"/>
      <c r="K192" s="34"/>
      <c r="L192" s="41"/>
      <c r="M192" s="38"/>
      <c r="N192" s="6"/>
    </row>
    <row r="193" spans="1:15" x14ac:dyDescent="0.3">
      <c r="A193" s="211">
        <f>SUM(A192)</f>
        <v>0</v>
      </c>
      <c r="B193" s="22">
        <v>1</v>
      </c>
      <c r="C193" s="294" t="s">
        <v>64</v>
      </c>
      <c r="D193" s="295"/>
      <c r="E193" s="296"/>
      <c r="F193" s="252"/>
      <c r="G193" s="253"/>
      <c r="H193" s="253"/>
      <c r="I193" s="253"/>
      <c r="J193" s="253"/>
      <c r="K193" s="253"/>
      <c r="L193" s="253"/>
      <c r="M193" s="307"/>
      <c r="N193" s="6"/>
    </row>
    <row r="194" spans="1:15" ht="14.4" x14ac:dyDescent="0.3">
      <c r="A194" s="22"/>
      <c r="B194" s="22"/>
      <c r="C194" s="21"/>
      <c r="D194" s="21"/>
      <c r="E194" s="21"/>
      <c r="F194" s="35"/>
      <c r="G194" s="35"/>
      <c r="H194" s="35"/>
      <c r="I194" s="35"/>
      <c r="J194" s="35"/>
      <c r="K194" s="35"/>
      <c r="L194" s="39"/>
      <c r="M194" s="40"/>
      <c r="N194" s="6"/>
    </row>
    <row r="195" spans="1:15" x14ac:dyDescent="0.3">
      <c r="A195" s="184">
        <f>'Tier I - Optional'!A293</f>
        <v>0</v>
      </c>
      <c r="B195" s="184">
        <f>'Tier I - Optional'!B293</f>
        <v>0</v>
      </c>
      <c r="C195" s="335" t="s">
        <v>65</v>
      </c>
      <c r="D195" s="335"/>
      <c r="E195" s="335"/>
      <c r="F195" s="34"/>
      <c r="G195" s="34"/>
      <c r="H195" s="34"/>
      <c r="I195" s="34"/>
      <c r="J195" s="34"/>
      <c r="K195" s="34"/>
      <c r="L195" s="41"/>
      <c r="M195" s="38"/>
      <c r="N195" s="6"/>
    </row>
    <row r="196" spans="1:15" s="2" customFormat="1" x14ac:dyDescent="0.3">
      <c r="A196" s="181">
        <f>'Tier I - Optional'!A294</f>
        <v>0</v>
      </c>
      <c r="B196" s="181">
        <f>'Tier I - Optional'!B294</f>
        <v>0</v>
      </c>
      <c r="C196" s="308" t="s">
        <v>296</v>
      </c>
      <c r="D196" s="308"/>
      <c r="E196" s="308"/>
      <c r="F196" s="34"/>
      <c r="G196" s="34"/>
      <c r="H196" s="34"/>
      <c r="I196" s="34"/>
      <c r="J196" s="34"/>
      <c r="K196" s="41"/>
      <c r="L196" s="41"/>
      <c r="M196" s="37"/>
      <c r="N196" s="6"/>
      <c r="O196" s="3"/>
    </row>
    <row r="197" spans="1:15" s="2" customFormat="1" x14ac:dyDescent="0.3">
      <c r="A197" s="185">
        <f>'Tier I - Optional'!A295</f>
        <v>0</v>
      </c>
      <c r="B197" s="185">
        <f>'Tier I - Optional'!B295</f>
        <v>0</v>
      </c>
      <c r="C197" s="335" t="s">
        <v>66</v>
      </c>
      <c r="D197" s="335"/>
      <c r="E197" s="335"/>
      <c r="F197" s="34"/>
      <c r="G197" s="34"/>
      <c r="H197" s="34"/>
      <c r="I197" s="34"/>
      <c r="J197" s="41"/>
      <c r="K197" s="41"/>
      <c r="L197" s="41"/>
      <c r="M197" s="37"/>
      <c r="N197" s="6"/>
      <c r="O197" s="3"/>
    </row>
    <row r="198" spans="1:15" s="2" customFormat="1" x14ac:dyDescent="0.3">
      <c r="A198" s="181">
        <f>'Tier I - Optional'!A296</f>
        <v>0</v>
      </c>
      <c r="B198" s="181">
        <f>'Tier I - Optional'!B296</f>
        <v>0</v>
      </c>
      <c r="C198" s="308" t="s">
        <v>297</v>
      </c>
      <c r="D198" s="308"/>
      <c r="E198" s="308"/>
      <c r="F198" s="34"/>
      <c r="G198" s="34"/>
      <c r="H198" s="34"/>
      <c r="I198" s="34"/>
      <c r="J198" s="34"/>
      <c r="K198" s="41"/>
      <c r="L198" s="41"/>
      <c r="M198" s="37"/>
      <c r="N198" s="6"/>
      <c r="O198" s="3"/>
    </row>
    <row r="199" spans="1:15" s="2" customFormat="1" x14ac:dyDescent="0.3">
      <c r="A199" s="185">
        <f>'Tier I - Optional'!A297</f>
        <v>0</v>
      </c>
      <c r="B199" s="185">
        <f>'Tier I - Optional'!B297</f>
        <v>0</v>
      </c>
      <c r="C199" s="335" t="s">
        <v>67</v>
      </c>
      <c r="D199" s="335"/>
      <c r="E199" s="335"/>
      <c r="F199" s="34"/>
      <c r="G199" s="34"/>
      <c r="H199" s="34"/>
      <c r="I199" s="34"/>
      <c r="J199" s="34"/>
      <c r="K199" s="41"/>
      <c r="L199" s="41"/>
      <c r="M199" s="37"/>
      <c r="N199" s="6"/>
      <c r="O199" s="3"/>
    </row>
    <row r="200" spans="1:15" s="2" customFormat="1" x14ac:dyDescent="0.3">
      <c r="A200" s="181">
        <f>'Tier I - Optional'!A298</f>
        <v>0</v>
      </c>
      <c r="B200" s="181">
        <f>'Tier I - Optional'!B298</f>
        <v>0</v>
      </c>
      <c r="C200" s="344" t="s">
        <v>1007</v>
      </c>
      <c r="D200" s="344"/>
      <c r="E200" s="344"/>
      <c r="F200" s="34"/>
      <c r="G200" s="34"/>
      <c r="H200" s="34"/>
      <c r="I200" s="34"/>
      <c r="J200" s="34"/>
      <c r="K200" s="41"/>
      <c r="L200" s="41"/>
      <c r="M200" s="37"/>
      <c r="N200" s="6"/>
      <c r="O200" s="3"/>
    </row>
    <row r="201" spans="1:15" s="2" customFormat="1" x14ac:dyDescent="0.3">
      <c r="A201" s="181">
        <f>'Tier I - Optional'!A299</f>
        <v>0</v>
      </c>
      <c r="B201" s="181">
        <f>'Tier I - Optional'!B299</f>
        <v>0</v>
      </c>
      <c r="C201" s="308" t="s">
        <v>1008</v>
      </c>
      <c r="D201" s="308"/>
      <c r="E201" s="308"/>
      <c r="F201" s="34"/>
      <c r="G201" s="34"/>
      <c r="H201" s="34"/>
      <c r="I201" s="34"/>
      <c r="J201" s="34"/>
      <c r="K201" s="41"/>
      <c r="L201" s="41"/>
      <c r="M201" s="37"/>
      <c r="N201" s="6"/>
      <c r="O201" s="3"/>
    </row>
    <row r="202" spans="1:15" s="2" customFormat="1" x14ac:dyDescent="0.3">
      <c r="A202" s="181">
        <f>'Tier I - Optional'!A300</f>
        <v>0</v>
      </c>
      <c r="B202" s="181">
        <f>'Tier I - Optional'!B300</f>
        <v>0</v>
      </c>
      <c r="C202" s="308" t="s">
        <v>299</v>
      </c>
      <c r="D202" s="308"/>
      <c r="E202" s="308"/>
      <c r="F202" s="34"/>
      <c r="G202" s="34"/>
      <c r="H202" s="34"/>
      <c r="I202" s="34"/>
      <c r="J202" s="34"/>
      <c r="K202" s="41"/>
      <c r="L202" s="41"/>
      <c r="M202" s="37"/>
      <c r="N202" s="6"/>
      <c r="O202" s="3"/>
    </row>
    <row r="203" spans="1:15" s="2" customFormat="1" x14ac:dyDescent="0.3">
      <c r="A203" s="181">
        <f>'Tier I - Optional'!A301</f>
        <v>0</v>
      </c>
      <c r="B203" s="181">
        <f>'Tier I - Optional'!B301</f>
        <v>0</v>
      </c>
      <c r="C203" s="308" t="s">
        <v>68</v>
      </c>
      <c r="D203" s="308"/>
      <c r="E203" s="308"/>
      <c r="F203" s="34"/>
      <c r="G203" s="34"/>
      <c r="H203" s="34"/>
      <c r="I203" s="34"/>
      <c r="J203" s="34"/>
      <c r="K203" s="41"/>
      <c r="L203" s="41"/>
      <c r="M203" s="37"/>
      <c r="N203" s="6"/>
      <c r="O203" s="3"/>
    </row>
    <row r="204" spans="1:15" s="2" customFormat="1" x14ac:dyDescent="0.3">
      <c r="A204" s="181">
        <f>'Tier I - Optional'!A302</f>
        <v>0</v>
      </c>
      <c r="B204" s="181">
        <f>'Tier I - Optional'!B302</f>
        <v>0</v>
      </c>
      <c r="C204" s="308" t="s">
        <v>69</v>
      </c>
      <c r="D204" s="308"/>
      <c r="E204" s="308"/>
      <c r="F204" s="34"/>
      <c r="G204" s="34"/>
      <c r="H204" s="34"/>
      <c r="I204" s="34"/>
      <c r="J204" s="34"/>
      <c r="K204" s="41"/>
      <c r="L204" s="41"/>
      <c r="M204" s="37"/>
      <c r="N204" s="6"/>
      <c r="O204" s="3"/>
    </row>
    <row r="205" spans="1:15" s="2" customFormat="1" x14ac:dyDescent="0.3">
      <c r="A205" s="181">
        <f>'Tier I - Optional'!A303</f>
        <v>0</v>
      </c>
      <c r="B205" s="181">
        <f>'Tier I - Optional'!B303</f>
        <v>0</v>
      </c>
      <c r="C205" s="308" t="s">
        <v>70</v>
      </c>
      <c r="D205" s="308"/>
      <c r="E205" s="308"/>
      <c r="F205" s="34"/>
      <c r="G205" s="34"/>
      <c r="H205" s="34"/>
      <c r="I205" s="34"/>
      <c r="J205" s="34"/>
      <c r="K205" s="41"/>
      <c r="L205" s="41"/>
      <c r="M205" s="37"/>
      <c r="N205" s="6"/>
      <c r="O205" s="3"/>
    </row>
    <row r="206" spans="1:15" x14ac:dyDescent="0.3">
      <c r="A206" s="211">
        <f>SUM(A196,A198,A200:A205)</f>
        <v>0</v>
      </c>
      <c r="B206" s="22">
        <v>8</v>
      </c>
      <c r="C206" s="294" t="s">
        <v>71</v>
      </c>
      <c r="D206" s="295"/>
      <c r="E206" s="296"/>
      <c r="F206" s="252"/>
      <c r="G206" s="253"/>
      <c r="H206" s="253"/>
      <c r="I206" s="253"/>
      <c r="J206" s="253"/>
      <c r="K206" s="253"/>
      <c r="L206" s="253"/>
      <c r="M206" s="307"/>
      <c r="N206" s="6"/>
    </row>
    <row r="207" spans="1:15" ht="14.4" x14ac:dyDescent="0.3">
      <c r="A207" s="22"/>
      <c r="B207" s="22"/>
      <c r="C207" s="21"/>
      <c r="D207" s="21"/>
      <c r="E207" s="21"/>
      <c r="F207" s="35"/>
      <c r="G207" s="35"/>
      <c r="H207" s="35"/>
      <c r="I207" s="35"/>
      <c r="J207" s="35"/>
      <c r="K207" s="35"/>
      <c r="L207" s="39"/>
      <c r="M207" s="40"/>
      <c r="N207" s="6"/>
    </row>
    <row r="208" spans="1:15" x14ac:dyDescent="0.3">
      <c r="A208" s="184">
        <f>'Tier I - Optional'!A306</f>
        <v>0</v>
      </c>
      <c r="B208" s="184">
        <f>'Tier I - Optional'!B306</f>
        <v>0</v>
      </c>
      <c r="C208" s="309" t="s">
        <v>72</v>
      </c>
      <c r="D208" s="309"/>
      <c r="E208" s="309"/>
      <c r="F208" s="34"/>
      <c r="G208" s="34"/>
      <c r="H208" s="34"/>
      <c r="I208" s="34"/>
      <c r="J208" s="34"/>
      <c r="K208" s="34"/>
      <c r="L208" s="41"/>
      <c r="M208" s="38"/>
      <c r="N208" s="6"/>
    </row>
    <row r="209" spans="1:15" x14ac:dyDescent="0.3">
      <c r="A209" s="184">
        <f>'Tier I - Optional'!A307</f>
        <v>0</v>
      </c>
      <c r="B209" s="184">
        <f>'Tier I - Optional'!B307</f>
        <v>0</v>
      </c>
      <c r="C209" s="332" t="s">
        <v>926</v>
      </c>
      <c r="D209" s="333"/>
      <c r="E209" s="334"/>
      <c r="F209" s="34"/>
      <c r="G209" s="34"/>
      <c r="H209" s="34"/>
      <c r="I209" s="34"/>
      <c r="J209" s="34"/>
      <c r="K209" s="34"/>
      <c r="L209" s="41"/>
      <c r="M209" s="38"/>
      <c r="N209" s="6"/>
    </row>
    <row r="210" spans="1:15" x14ac:dyDescent="0.3">
      <c r="A210" s="186">
        <f>'Tier I - Optional'!A308</f>
        <v>0</v>
      </c>
      <c r="B210" s="186">
        <f>'Tier I - Optional'!B308</f>
        <v>0</v>
      </c>
      <c r="C210" s="344" t="s">
        <v>73</v>
      </c>
      <c r="D210" s="344"/>
      <c r="E210" s="344"/>
      <c r="F210" s="34"/>
      <c r="G210" s="34"/>
      <c r="H210" s="34"/>
      <c r="I210" s="34"/>
      <c r="J210" s="34"/>
      <c r="K210" s="34"/>
      <c r="L210" s="41"/>
      <c r="M210" s="37"/>
      <c r="N210" s="6"/>
    </row>
    <row r="211" spans="1:15" s="2" customFormat="1" x14ac:dyDescent="0.3">
      <c r="A211" s="181">
        <f>'Tier I - Optional'!A309</f>
        <v>0</v>
      </c>
      <c r="B211" s="181">
        <f>'Tier I - Optional'!B309</f>
        <v>0</v>
      </c>
      <c r="C211" s="344" t="s">
        <v>867</v>
      </c>
      <c r="D211" s="344"/>
      <c r="E211" s="344"/>
      <c r="F211" s="34"/>
      <c r="G211" s="34"/>
      <c r="H211" s="34"/>
      <c r="I211" s="34"/>
      <c r="J211" s="34"/>
      <c r="K211" s="34"/>
      <c r="L211" s="41"/>
      <c r="M211" s="37"/>
      <c r="N211" s="6"/>
      <c r="O211" s="3"/>
    </row>
    <row r="212" spans="1:15" x14ac:dyDescent="0.3">
      <c r="A212" s="186">
        <f>'Tier I - Optional'!A310</f>
        <v>0</v>
      </c>
      <c r="B212" s="186">
        <f>'Tier I - Optional'!B310</f>
        <v>0</v>
      </c>
      <c r="C212" s="344" t="s">
        <v>1009</v>
      </c>
      <c r="D212" s="344"/>
      <c r="E212" s="344"/>
      <c r="F212" s="34"/>
      <c r="G212" s="34"/>
      <c r="H212" s="34"/>
      <c r="I212" s="34"/>
      <c r="J212" s="41"/>
      <c r="K212" s="41"/>
      <c r="L212" s="41"/>
      <c r="M212" s="37"/>
      <c r="N212" s="6"/>
    </row>
    <row r="213" spans="1:15" x14ac:dyDescent="0.3">
      <c r="A213" s="186">
        <f>'Tier I - Optional'!A310</f>
        <v>0</v>
      </c>
      <c r="B213" s="186">
        <f>'Tier I - Optional'!B310</f>
        <v>0</v>
      </c>
      <c r="C213" s="344" t="s">
        <v>74</v>
      </c>
      <c r="D213" s="344"/>
      <c r="E213" s="344"/>
      <c r="F213" s="41"/>
      <c r="G213" s="41"/>
      <c r="H213" s="41"/>
      <c r="I213" s="34"/>
      <c r="J213" s="41"/>
      <c r="K213" s="41"/>
      <c r="L213" s="41"/>
      <c r="M213" s="37"/>
      <c r="N213" s="6"/>
    </row>
    <row r="214" spans="1:15" x14ac:dyDescent="0.3">
      <c r="A214" s="186">
        <f>'Tier I - Optional'!A311</f>
        <v>0</v>
      </c>
      <c r="B214" s="186">
        <f>'Tier I - Optional'!B311</f>
        <v>0</v>
      </c>
      <c r="C214" s="344" t="s">
        <v>75</v>
      </c>
      <c r="D214" s="344"/>
      <c r="E214" s="344"/>
      <c r="F214" s="41"/>
      <c r="G214" s="41"/>
      <c r="H214" s="34"/>
      <c r="I214" s="34"/>
      <c r="J214" s="41"/>
      <c r="K214" s="41"/>
      <c r="L214" s="41"/>
      <c r="M214" s="37"/>
      <c r="N214" s="6"/>
    </row>
    <row r="215" spans="1:15" x14ac:dyDescent="0.3">
      <c r="A215" s="186">
        <f>'Tier I - Optional'!A312</f>
        <v>0</v>
      </c>
      <c r="B215" s="186">
        <f>'Tier I - Optional'!B312</f>
        <v>0</v>
      </c>
      <c r="C215" s="344" t="s">
        <v>868</v>
      </c>
      <c r="D215" s="344"/>
      <c r="E215" s="344"/>
      <c r="F215" s="41"/>
      <c r="G215" s="41"/>
      <c r="H215" s="34"/>
      <c r="I215" s="34"/>
      <c r="J215" s="41"/>
      <c r="K215" s="41"/>
      <c r="L215" s="41"/>
      <c r="M215" s="38"/>
      <c r="N215" s="6"/>
    </row>
    <row r="216" spans="1:15" x14ac:dyDescent="0.3">
      <c r="A216" s="211">
        <f>SUM(A210:A215)</f>
        <v>0</v>
      </c>
      <c r="B216" s="22">
        <v>6</v>
      </c>
      <c r="C216" s="294" t="s">
        <v>77</v>
      </c>
      <c r="D216" s="295"/>
      <c r="E216" s="296"/>
      <c r="F216" s="187"/>
      <c r="G216" s="176"/>
      <c r="H216" s="176"/>
      <c r="I216" s="176"/>
      <c r="J216" s="176"/>
      <c r="K216" s="176"/>
      <c r="L216" s="176"/>
      <c r="M216" s="196"/>
      <c r="N216" s="6"/>
    </row>
    <row r="217" spans="1:15" ht="14.4" x14ac:dyDescent="0.3">
      <c r="A217" s="22"/>
      <c r="B217" s="22"/>
      <c r="C217" s="21"/>
      <c r="D217" s="21"/>
      <c r="E217" s="21"/>
      <c r="F217" s="35"/>
      <c r="G217" s="35"/>
      <c r="H217" s="35"/>
      <c r="I217" s="35"/>
      <c r="J217" s="35"/>
      <c r="K217" s="35"/>
      <c r="L217" s="39"/>
      <c r="M217" s="40"/>
      <c r="N217" s="6"/>
    </row>
    <row r="218" spans="1:15" x14ac:dyDescent="0.3">
      <c r="A218" s="207">
        <f>'Tier I - Optional'!A315</f>
        <v>0</v>
      </c>
      <c r="B218" s="207">
        <f>'Tier I - Optional'!B315</f>
        <v>0</v>
      </c>
      <c r="C218" s="245" t="s">
        <v>78</v>
      </c>
      <c r="D218" s="245"/>
      <c r="E218" s="245"/>
      <c r="F218" s="34"/>
      <c r="G218" s="34"/>
      <c r="H218" s="34"/>
      <c r="I218" s="34"/>
      <c r="J218" s="34"/>
      <c r="K218" s="34"/>
      <c r="L218" s="41"/>
      <c r="M218" s="37"/>
      <c r="N218" s="6"/>
    </row>
    <row r="219" spans="1:15" ht="15.75" customHeight="1" x14ac:dyDescent="0.3">
      <c r="A219" s="181">
        <f>'Tier I - Optional'!A316</f>
        <v>0</v>
      </c>
      <c r="B219" s="181">
        <f>'Tier I - Optional'!B316</f>
        <v>0</v>
      </c>
      <c r="C219" s="344" t="s">
        <v>1010</v>
      </c>
      <c r="D219" s="344"/>
      <c r="E219" s="344"/>
      <c r="F219" s="34"/>
      <c r="G219" s="34"/>
      <c r="H219" s="34"/>
      <c r="I219" s="34"/>
      <c r="J219" s="34"/>
      <c r="K219" s="34"/>
      <c r="L219" s="41"/>
      <c r="M219" s="38"/>
      <c r="N219" s="6"/>
    </row>
    <row r="220" spans="1:15" x14ac:dyDescent="0.3">
      <c r="A220" s="184">
        <f>'Tier I - Optional'!A317</f>
        <v>0</v>
      </c>
      <c r="B220" s="184">
        <f>'Tier I - Optional'!B317</f>
        <v>0</v>
      </c>
      <c r="C220" s="309" t="s">
        <v>79</v>
      </c>
      <c r="D220" s="309"/>
      <c r="E220" s="309"/>
      <c r="F220" s="34"/>
      <c r="G220" s="34"/>
      <c r="H220" s="34"/>
      <c r="I220" s="34"/>
      <c r="J220" s="34"/>
      <c r="K220" s="34"/>
      <c r="L220" s="41"/>
      <c r="M220" s="37"/>
      <c r="N220" s="6"/>
    </row>
    <row r="221" spans="1:15" x14ac:dyDescent="0.3">
      <c r="A221" s="186">
        <f>'Tier I - Optional'!A321</f>
        <v>0</v>
      </c>
      <c r="B221" s="186">
        <f>'Tier I - Optional'!B321</f>
        <v>0</v>
      </c>
      <c r="C221" s="344" t="s">
        <v>1011</v>
      </c>
      <c r="D221" s="344"/>
      <c r="E221" s="344"/>
      <c r="F221" s="41"/>
      <c r="G221" s="41"/>
      <c r="H221" s="41"/>
      <c r="I221" s="34"/>
      <c r="J221" s="41"/>
      <c r="K221" s="41"/>
      <c r="L221" s="41"/>
      <c r="M221" s="37"/>
      <c r="N221" s="6"/>
    </row>
    <row r="222" spans="1:15" x14ac:dyDescent="0.3">
      <c r="A222" s="184">
        <f>'Tier I - Optional'!A348</f>
        <v>0</v>
      </c>
      <c r="B222" s="184">
        <f>'Tier I - Optional'!B348</f>
        <v>0</v>
      </c>
      <c r="C222" s="309" t="s">
        <v>1012</v>
      </c>
      <c r="D222" s="309"/>
      <c r="E222" s="309"/>
      <c r="F222" s="34"/>
      <c r="G222" s="34"/>
      <c r="H222" s="34"/>
      <c r="I222" s="34"/>
      <c r="J222" s="34"/>
      <c r="K222" s="34"/>
      <c r="L222" s="41"/>
      <c r="M222" s="37"/>
      <c r="N222" s="6"/>
    </row>
    <row r="223" spans="1:15" x14ac:dyDescent="0.3">
      <c r="A223" s="186">
        <f>'Tier I - Optional'!A349</f>
        <v>0</v>
      </c>
      <c r="B223" s="186">
        <f>'Tier I - Optional'!B349</f>
        <v>0</v>
      </c>
      <c r="C223" s="344" t="s">
        <v>82</v>
      </c>
      <c r="D223" s="344"/>
      <c r="E223" s="344"/>
      <c r="F223" s="34"/>
      <c r="G223" s="34"/>
      <c r="H223" s="34"/>
      <c r="I223" s="34"/>
      <c r="J223" s="41"/>
      <c r="K223" s="41"/>
      <c r="L223" s="41"/>
      <c r="M223" s="37"/>
      <c r="N223" s="6"/>
    </row>
    <row r="224" spans="1:15" x14ac:dyDescent="0.3">
      <c r="A224" s="186">
        <f>'Tier I - Optional'!A350</f>
        <v>0</v>
      </c>
      <c r="B224" s="186">
        <f>'Tier I - Optional'!B350</f>
        <v>0</v>
      </c>
      <c r="C224" s="344" t="s">
        <v>1013</v>
      </c>
      <c r="D224" s="344"/>
      <c r="E224" s="344"/>
      <c r="F224" s="34"/>
      <c r="G224" s="34"/>
      <c r="H224" s="34"/>
      <c r="I224" s="34"/>
      <c r="J224" s="34"/>
      <c r="K224" s="34"/>
      <c r="L224" s="41"/>
      <c r="M224" s="37"/>
      <c r="N224" s="6"/>
    </row>
    <row r="225" spans="1:14" x14ac:dyDescent="0.3">
      <c r="A225" s="186">
        <f>'Tier I - Optional'!A351</f>
        <v>0</v>
      </c>
      <c r="B225" s="186">
        <f>'Tier I - Optional'!B351</f>
        <v>0</v>
      </c>
      <c r="C225" s="344" t="s">
        <v>1014</v>
      </c>
      <c r="D225" s="344"/>
      <c r="E225" s="344"/>
      <c r="F225" s="34"/>
      <c r="G225" s="34"/>
      <c r="H225" s="34"/>
      <c r="I225" s="34"/>
      <c r="J225" s="41"/>
      <c r="K225" s="41"/>
      <c r="L225" s="41"/>
      <c r="M225" s="37"/>
      <c r="N225" s="6"/>
    </row>
    <row r="226" spans="1:14" x14ac:dyDescent="0.3">
      <c r="A226" s="186">
        <f>'Tier I - Optional'!A352</f>
        <v>0</v>
      </c>
      <c r="B226" s="186">
        <f>'Tier I - Optional'!B352</f>
        <v>0</v>
      </c>
      <c r="C226" s="344" t="s">
        <v>1015</v>
      </c>
      <c r="D226" s="344"/>
      <c r="E226" s="344"/>
      <c r="F226" s="34"/>
      <c r="G226" s="34"/>
      <c r="H226" s="34"/>
      <c r="I226" s="34"/>
      <c r="J226" s="41"/>
      <c r="K226" s="41"/>
      <c r="L226" s="41"/>
      <c r="M226" s="37"/>
      <c r="N226" s="6"/>
    </row>
    <row r="227" spans="1:14" x14ac:dyDescent="0.3">
      <c r="A227" s="184">
        <f>'Tier I - Optional'!A353</f>
        <v>0</v>
      </c>
      <c r="B227" s="184">
        <f>'Tier I - Optional'!B353</f>
        <v>0</v>
      </c>
      <c r="C227" s="309" t="s">
        <v>86</v>
      </c>
      <c r="D227" s="309"/>
      <c r="E227" s="309"/>
      <c r="F227" s="41"/>
      <c r="G227" s="41"/>
      <c r="H227" s="41"/>
      <c r="I227" s="34"/>
      <c r="J227" s="41"/>
      <c r="K227" s="41"/>
      <c r="L227" s="41"/>
      <c r="M227" s="38"/>
      <c r="N227" s="6"/>
    </row>
    <row r="228" spans="1:14" x14ac:dyDescent="0.3">
      <c r="A228" s="184">
        <f>'Tier I - Optional'!A354</f>
        <v>0</v>
      </c>
      <c r="B228" s="184">
        <f>'Tier I - Optional'!B354</f>
        <v>0</v>
      </c>
      <c r="C228" s="309" t="s">
        <v>87</v>
      </c>
      <c r="D228" s="309"/>
      <c r="E228" s="309"/>
      <c r="F228" s="41"/>
      <c r="G228" s="41"/>
      <c r="H228" s="41"/>
      <c r="I228" s="34"/>
      <c r="J228" s="41"/>
      <c r="K228" s="41"/>
      <c r="L228" s="41"/>
      <c r="M228" s="37"/>
      <c r="N228" s="6"/>
    </row>
    <row r="229" spans="1:14" x14ac:dyDescent="0.3">
      <c r="A229" s="186">
        <f>'Tier I - Optional'!A355</f>
        <v>0</v>
      </c>
      <c r="B229" s="186">
        <f>'Tier I - Optional'!B355</f>
        <v>0</v>
      </c>
      <c r="C229" s="344" t="s">
        <v>1016</v>
      </c>
      <c r="D229" s="344"/>
      <c r="E229" s="344"/>
      <c r="F229" s="34"/>
      <c r="G229" s="34"/>
      <c r="H229" s="34"/>
      <c r="I229" s="34"/>
      <c r="J229" s="34"/>
      <c r="K229" s="34"/>
      <c r="L229" s="41"/>
      <c r="M229" s="38"/>
      <c r="N229" s="6"/>
    </row>
    <row r="230" spans="1:14" x14ac:dyDescent="0.3">
      <c r="A230" s="211">
        <f>SUM(A219,A221,A223:A226,A229)</f>
        <v>0</v>
      </c>
      <c r="B230" s="22">
        <v>7</v>
      </c>
      <c r="C230" s="294" t="s">
        <v>89</v>
      </c>
      <c r="D230" s="295"/>
      <c r="E230" s="296"/>
      <c r="F230" s="187"/>
      <c r="G230" s="176"/>
      <c r="H230" s="176"/>
      <c r="I230" s="176"/>
      <c r="J230" s="176"/>
      <c r="K230" s="176"/>
      <c r="L230" s="176"/>
      <c r="M230" s="196"/>
      <c r="N230" s="6"/>
    </row>
    <row r="231" spans="1:14" x14ac:dyDescent="0.3">
      <c r="A231" s="22"/>
      <c r="B231" s="22"/>
      <c r="C231" s="23"/>
      <c r="D231" s="23"/>
      <c r="E231" s="23"/>
      <c r="F231" s="23"/>
      <c r="G231" s="23"/>
      <c r="H231" s="23"/>
      <c r="I231" s="23"/>
      <c r="J231" s="23"/>
      <c r="K231" s="23"/>
      <c r="L231" s="24"/>
      <c r="M231" s="25"/>
      <c r="N231" s="6"/>
    </row>
    <row r="232" spans="1:14" ht="16.2" x14ac:dyDescent="0.3">
      <c r="A232" s="183">
        <f>A23+A38+A65+A146+A172+A187+A193+A206+A216+A230</f>
        <v>0</v>
      </c>
      <c r="B232" s="183">
        <v>148</v>
      </c>
      <c r="C232" s="370" t="s">
        <v>90</v>
      </c>
      <c r="D232" s="371"/>
      <c r="E232" s="372"/>
      <c r="F232" s="187"/>
      <c r="G232" s="176"/>
      <c r="H232" s="176"/>
      <c r="I232" s="176"/>
      <c r="J232" s="176"/>
      <c r="K232" s="176"/>
      <c r="L232" s="176"/>
      <c r="M232" s="196"/>
      <c r="N232" s="6"/>
    </row>
    <row r="233" spans="1:14" ht="14.4" x14ac:dyDescent="0.3">
      <c r="A233" s="27"/>
      <c r="B233" s="27"/>
      <c r="C233" s="21"/>
      <c r="D233" s="21"/>
      <c r="E233" s="21"/>
      <c r="F233" s="35"/>
      <c r="G233" s="35"/>
      <c r="H233" s="35"/>
      <c r="I233" s="35"/>
      <c r="J233" s="35"/>
      <c r="K233" s="35"/>
      <c r="L233" s="39"/>
      <c r="M233" s="40"/>
      <c r="N233" s="6"/>
    </row>
    <row r="234" spans="1:14" ht="17.399999999999999" x14ac:dyDescent="0.3">
      <c r="A234" s="366" t="s">
        <v>302</v>
      </c>
      <c r="B234" s="367"/>
      <c r="C234" s="367"/>
      <c r="D234" s="367"/>
      <c r="E234" s="367"/>
      <c r="F234" s="367"/>
      <c r="G234" s="367"/>
      <c r="H234" s="367"/>
      <c r="I234" s="367"/>
      <c r="J234" s="53"/>
      <c r="K234" s="53"/>
      <c r="L234" s="53"/>
      <c r="M234" s="54"/>
      <c r="N234" s="6"/>
    </row>
    <row r="235" spans="1:14" ht="17.399999999999999" x14ac:dyDescent="0.3">
      <c r="A235" s="347" t="s">
        <v>91</v>
      </c>
      <c r="B235" s="348"/>
      <c r="C235" s="348"/>
      <c r="D235" s="348"/>
      <c r="E235" s="348"/>
      <c r="F235" s="197"/>
      <c r="G235" s="197"/>
      <c r="H235" s="197"/>
      <c r="I235" s="197"/>
      <c r="J235" s="197"/>
      <c r="K235" s="197"/>
      <c r="L235" s="197"/>
      <c r="M235" s="197"/>
      <c r="N235" s="6"/>
    </row>
    <row r="236" spans="1:14" ht="17.399999999999999" x14ac:dyDescent="0.3">
      <c r="A236" s="305" t="s">
        <v>303</v>
      </c>
      <c r="B236" s="306"/>
      <c r="C236" s="306"/>
      <c r="D236" s="306"/>
      <c r="E236" s="306"/>
      <c r="F236" s="198"/>
      <c r="G236" s="198"/>
      <c r="H236" s="198"/>
      <c r="I236" s="198"/>
      <c r="J236" s="198"/>
      <c r="K236" s="198"/>
      <c r="L236" s="198"/>
      <c r="M236" s="198"/>
      <c r="N236" s="6"/>
    </row>
    <row r="237" spans="1:14" x14ac:dyDescent="0.3">
      <c r="A237" s="181">
        <f>'Tier I - Optional'!A363</f>
        <v>0</v>
      </c>
      <c r="B237" s="181">
        <f>'Tier I - Optional'!B363</f>
        <v>0</v>
      </c>
      <c r="C237" s="317" t="s">
        <v>304</v>
      </c>
      <c r="D237" s="317"/>
      <c r="E237" s="317"/>
      <c r="F237" s="43"/>
      <c r="G237" s="43"/>
      <c r="H237" s="43"/>
      <c r="I237" s="43"/>
      <c r="J237" s="43"/>
      <c r="K237" s="43"/>
      <c r="L237" s="41"/>
      <c r="M237" s="45"/>
      <c r="N237" s="6"/>
    </row>
    <row r="238" spans="1:14" x14ac:dyDescent="0.3">
      <c r="A238" s="181">
        <f>'Tier I - Optional'!A364</f>
        <v>0</v>
      </c>
      <c r="B238" s="181">
        <f>'Tier I - Optional'!B364</f>
        <v>0</v>
      </c>
      <c r="C238" s="317" t="s">
        <v>305</v>
      </c>
      <c r="D238" s="317"/>
      <c r="E238" s="317"/>
      <c r="F238" s="43"/>
      <c r="G238" s="43"/>
      <c r="H238" s="43"/>
      <c r="I238" s="43"/>
      <c r="J238" s="43"/>
      <c r="K238" s="43"/>
      <c r="L238" s="41"/>
      <c r="M238" s="45"/>
      <c r="N238" s="6"/>
    </row>
    <row r="239" spans="1:14" x14ac:dyDescent="0.3">
      <c r="A239" s="181">
        <f>'Tier I - Optional'!A365</f>
        <v>0</v>
      </c>
      <c r="B239" s="181">
        <f>'Tier I - Optional'!B365</f>
        <v>0</v>
      </c>
      <c r="C239" s="317" t="s">
        <v>92</v>
      </c>
      <c r="D239" s="317"/>
      <c r="E239" s="317"/>
      <c r="F239" s="43"/>
      <c r="G239" s="43"/>
      <c r="H239" s="43"/>
      <c r="I239" s="43"/>
      <c r="J239" s="43"/>
      <c r="K239" s="43"/>
      <c r="L239" s="41"/>
      <c r="M239" s="45"/>
      <c r="N239" s="6"/>
    </row>
    <row r="240" spans="1:14" x14ac:dyDescent="0.3">
      <c r="A240" s="181">
        <f>'Tier I - Optional'!A366</f>
        <v>0</v>
      </c>
      <c r="B240" s="181">
        <f>'Tier I - Optional'!B366</f>
        <v>0</v>
      </c>
      <c r="C240" s="317" t="s">
        <v>93</v>
      </c>
      <c r="D240" s="317"/>
      <c r="E240" s="317"/>
      <c r="F240" s="43"/>
      <c r="G240" s="43"/>
      <c r="H240" s="43"/>
      <c r="I240" s="43"/>
      <c r="J240" s="43"/>
      <c r="K240" s="43"/>
      <c r="L240" s="41"/>
      <c r="M240" s="45"/>
      <c r="N240" s="6"/>
    </row>
    <row r="241" spans="1:14" x14ac:dyDescent="0.3">
      <c r="A241" s="181">
        <f>'Tier I - Optional'!A367</f>
        <v>0</v>
      </c>
      <c r="B241" s="181">
        <f>'Tier I - Optional'!B367</f>
        <v>0</v>
      </c>
      <c r="C241" s="317" t="s">
        <v>94</v>
      </c>
      <c r="D241" s="317"/>
      <c r="E241" s="317"/>
      <c r="F241" s="41"/>
      <c r="G241" s="41"/>
      <c r="H241" s="43"/>
      <c r="I241" s="43"/>
      <c r="J241" s="43"/>
      <c r="K241" s="43"/>
      <c r="L241" s="41"/>
      <c r="M241" s="45"/>
      <c r="N241" s="6"/>
    </row>
    <row r="242" spans="1:14" x14ac:dyDescent="0.3">
      <c r="A242" s="181">
        <f>'Tier I - Optional'!A368</f>
        <v>0</v>
      </c>
      <c r="B242" s="181">
        <f>'Tier I - Optional'!B368</f>
        <v>0</v>
      </c>
      <c r="C242" s="317" t="s">
        <v>95</v>
      </c>
      <c r="D242" s="317"/>
      <c r="E242" s="317"/>
      <c r="F242" s="41"/>
      <c r="G242" s="41"/>
      <c r="H242" s="43"/>
      <c r="I242" s="43"/>
      <c r="J242" s="43"/>
      <c r="K242" s="43"/>
      <c r="L242" s="41"/>
      <c r="M242" s="45"/>
      <c r="N242" s="6"/>
    </row>
    <row r="243" spans="1:14" x14ac:dyDescent="0.3">
      <c r="A243" s="181">
        <f>'Tier I - Optional'!A369</f>
        <v>0</v>
      </c>
      <c r="B243" s="181">
        <f>'Tier I - Optional'!B369</f>
        <v>0</v>
      </c>
      <c r="C243" s="318" t="s">
        <v>306</v>
      </c>
      <c r="D243" s="318"/>
      <c r="E243" s="318"/>
      <c r="F243" s="43"/>
      <c r="G243" s="43"/>
      <c r="H243" s="43"/>
      <c r="I243" s="43"/>
      <c r="J243" s="43"/>
      <c r="K243" s="43"/>
      <c r="L243" s="41"/>
      <c r="M243" s="45"/>
      <c r="N243" s="6"/>
    </row>
    <row r="244" spans="1:14" x14ac:dyDescent="0.3">
      <c r="A244" s="181">
        <f>'Tier I - Optional'!A370</f>
        <v>0</v>
      </c>
      <c r="B244" s="181">
        <f>'Tier I - Optional'!B370</f>
        <v>0</v>
      </c>
      <c r="C244" s="316" t="s">
        <v>307</v>
      </c>
      <c r="D244" s="316"/>
      <c r="E244" s="316"/>
      <c r="F244" s="43"/>
      <c r="G244" s="43"/>
      <c r="H244" s="43"/>
      <c r="I244" s="43"/>
      <c r="J244" s="51"/>
      <c r="K244" s="43"/>
      <c r="L244" s="41"/>
      <c r="M244" s="38"/>
      <c r="N244" s="6"/>
    </row>
    <row r="245" spans="1:14" x14ac:dyDescent="0.3">
      <c r="A245" s="181">
        <f>'Tier I - Optional'!A371</f>
        <v>0</v>
      </c>
      <c r="B245" s="181">
        <f>'Tier I - Optional'!B371</f>
        <v>0</v>
      </c>
      <c r="C245" s="318" t="s">
        <v>308</v>
      </c>
      <c r="D245" s="318"/>
      <c r="E245" s="318"/>
      <c r="F245" s="43"/>
      <c r="G245" s="43"/>
      <c r="H245" s="43"/>
      <c r="I245" s="43"/>
      <c r="J245" s="43"/>
      <c r="K245" s="43"/>
      <c r="L245" s="41"/>
      <c r="M245" s="45"/>
      <c r="N245" s="6"/>
    </row>
    <row r="246" spans="1:14" x14ac:dyDescent="0.3">
      <c r="A246" s="181">
        <f>'Tier I - Optional'!A372</f>
        <v>0</v>
      </c>
      <c r="B246" s="181">
        <f>'Tier I - Optional'!B372</f>
        <v>0</v>
      </c>
      <c r="C246" s="318" t="s">
        <v>309</v>
      </c>
      <c r="D246" s="318"/>
      <c r="E246" s="318"/>
      <c r="F246" s="43"/>
      <c r="G246" s="43"/>
      <c r="H246" s="43"/>
      <c r="I246" s="43"/>
      <c r="J246" s="43"/>
      <c r="K246" s="43"/>
      <c r="L246" s="41"/>
      <c r="M246" s="45"/>
      <c r="N246" s="6"/>
    </row>
    <row r="247" spans="1:14" x14ac:dyDescent="0.3">
      <c r="A247" s="181">
        <f>'Tier I - Optional'!A373</f>
        <v>0</v>
      </c>
      <c r="B247" s="181">
        <f>'Tier I - Optional'!B373</f>
        <v>0</v>
      </c>
      <c r="C247" s="322" t="s">
        <v>310</v>
      </c>
      <c r="D247" s="322"/>
      <c r="E247" s="322"/>
      <c r="F247" s="43"/>
      <c r="G247" s="43"/>
      <c r="H247" s="43"/>
      <c r="I247" s="43"/>
      <c r="J247" s="51"/>
      <c r="K247" s="43"/>
      <c r="L247" s="41"/>
      <c r="M247" s="38"/>
      <c r="N247" s="6"/>
    </row>
    <row r="248" spans="1:14" x14ac:dyDescent="0.3">
      <c r="A248" s="181">
        <f>'Tier I - Optional'!A374</f>
        <v>0</v>
      </c>
      <c r="B248" s="181">
        <f>'Tier I - Optional'!B374</f>
        <v>0</v>
      </c>
      <c r="C248" s="322" t="s">
        <v>311</v>
      </c>
      <c r="D248" s="322"/>
      <c r="E248" s="322"/>
      <c r="F248" s="43"/>
      <c r="G248" s="43"/>
      <c r="H248" s="43"/>
      <c r="I248" s="43"/>
      <c r="J248" s="51"/>
      <c r="K248" s="43"/>
      <c r="L248" s="41"/>
      <c r="M248" s="38"/>
      <c r="N248" s="6"/>
    </row>
    <row r="249" spans="1:14" x14ac:dyDescent="0.3">
      <c r="A249" s="181">
        <f>'Tier I - Optional'!A375</f>
        <v>0</v>
      </c>
      <c r="B249" s="181">
        <f>'Tier I - Optional'!B375</f>
        <v>0</v>
      </c>
      <c r="C249" s="316" t="s">
        <v>1026</v>
      </c>
      <c r="D249" s="316"/>
      <c r="E249" s="316"/>
      <c r="F249" s="43"/>
      <c r="G249" s="43"/>
      <c r="H249" s="43"/>
      <c r="I249" s="43"/>
      <c r="J249" s="43"/>
      <c r="K249" s="43"/>
      <c r="L249" s="41"/>
      <c r="M249" s="38"/>
      <c r="N249" s="6"/>
    </row>
    <row r="250" spans="1:14" x14ac:dyDescent="0.3">
      <c r="A250" s="181">
        <f>'Tier I - Optional'!A376</f>
        <v>0</v>
      </c>
      <c r="B250" s="181">
        <f>'Tier I - Optional'!B376</f>
        <v>0</v>
      </c>
      <c r="C250" s="316" t="s">
        <v>1022</v>
      </c>
      <c r="D250" s="316"/>
      <c r="E250" s="316"/>
      <c r="F250" s="43"/>
      <c r="G250" s="43"/>
      <c r="H250" s="43"/>
      <c r="I250" s="43"/>
      <c r="J250" s="51"/>
      <c r="K250" s="43"/>
      <c r="L250" s="41"/>
      <c r="M250" s="38"/>
      <c r="N250" s="6"/>
    </row>
    <row r="251" spans="1:14" x14ac:dyDescent="0.3">
      <c r="A251" s="181">
        <f>'Tier I - Optional'!A378</f>
        <v>0</v>
      </c>
      <c r="B251" s="181">
        <f>'Tier I - Optional'!B378</f>
        <v>0</v>
      </c>
      <c r="C251" s="316" t="s">
        <v>315</v>
      </c>
      <c r="D251" s="316"/>
      <c r="E251" s="316"/>
      <c r="F251" s="43"/>
      <c r="G251" s="43"/>
      <c r="H251" s="43"/>
      <c r="I251" s="43"/>
      <c r="J251" s="51"/>
      <c r="K251" s="43"/>
      <c r="L251" s="41"/>
      <c r="M251" s="38"/>
      <c r="N251" s="6"/>
    </row>
    <row r="252" spans="1:14" x14ac:dyDescent="0.3">
      <c r="A252" s="181">
        <f>'Tier I - Optional'!A378</f>
        <v>0</v>
      </c>
      <c r="B252" s="181">
        <f>'Tier I - Optional'!B378</f>
        <v>0</v>
      </c>
      <c r="C252" s="316" t="s">
        <v>316</v>
      </c>
      <c r="D252" s="316"/>
      <c r="E252" s="316"/>
      <c r="F252" s="43"/>
      <c r="G252" s="43"/>
      <c r="H252" s="43"/>
      <c r="I252" s="43"/>
      <c r="J252" s="43"/>
      <c r="K252" s="43"/>
      <c r="L252" s="41"/>
      <c r="M252" s="38"/>
      <c r="N252" s="6"/>
    </row>
    <row r="253" spans="1:14" x14ac:dyDescent="0.3">
      <c r="A253" s="181">
        <f>'Tier I - Optional'!A380</f>
        <v>0</v>
      </c>
      <c r="B253" s="181">
        <f>'Tier I - Optional'!B380</f>
        <v>0</v>
      </c>
      <c r="C253" s="318" t="s">
        <v>317</v>
      </c>
      <c r="D253" s="318"/>
      <c r="E253" s="318"/>
      <c r="F253" s="43"/>
      <c r="G253" s="43"/>
      <c r="H253" s="43"/>
      <c r="I253" s="43"/>
      <c r="J253" s="43"/>
      <c r="K253" s="43"/>
      <c r="L253" s="41"/>
      <c r="M253" s="45"/>
      <c r="N253" s="6"/>
    </row>
    <row r="254" spans="1:14" x14ac:dyDescent="0.3">
      <c r="A254" s="181">
        <f>'Tier I - Optional'!A380</f>
        <v>0</v>
      </c>
      <c r="B254" s="181">
        <f>'Tier I - Optional'!B380</f>
        <v>0</v>
      </c>
      <c r="C254" s="317" t="s">
        <v>107</v>
      </c>
      <c r="D254" s="317"/>
      <c r="E254" s="317"/>
      <c r="F254" s="41"/>
      <c r="G254" s="41"/>
      <c r="H254" s="43"/>
      <c r="I254" s="43"/>
      <c r="J254" s="43"/>
      <c r="K254" s="43"/>
      <c r="L254" s="41"/>
      <c r="M254" s="45"/>
      <c r="N254" s="6"/>
    </row>
    <row r="255" spans="1:14" x14ac:dyDescent="0.3">
      <c r="A255" s="181">
        <f>'Tier I - Optional'!A382</f>
        <v>0</v>
      </c>
      <c r="B255" s="181">
        <f>'Tier I - Optional'!B382</f>
        <v>0</v>
      </c>
      <c r="C255" s="318" t="s">
        <v>318</v>
      </c>
      <c r="D255" s="318"/>
      <c r="E255" s="318"/>
      <c r="F255" s="43"/>
      <c r="G255" s="43"/>
      <c r="H255" s="43"/>
      <c r="I255" s="43"/>
      <c r="J255" s="51"/>
      <c r="K255" s="51"/>
      <c r="L255" s="41"/>
      <c r="M255" s="38"/>
      <c r="N255" s="6"/>
    </row>
    <row r="256" spans="1:14" x14ac:dyDescent="0.3">
      <c r="A256" s="181">
        <f>'Tier I - Optional'!A382</f>
        <v>0</v>
      </c>
      <c r="B256" s="181">
        <f>'Tier I - Optional'!B382</f>
        <v>0</v>
      </c>
      <c r="C256" s="317" t="s">
        <v>108</v>
      </c>
      <c r="D256" s="317"/>
      <c r="E256" s="317"/>
      <c r="F256" s="41"/>
      <c r="G256" s="41"/>
      <c r="H256" s="43"/>
      <c r="I256" s="43"/>
      <c r="J256" s="43"/>
      <c r="K256" s="43"/>
      <c r="L256" s="41"/>
      <c r="M256" s="45"/>
      <c r="N256" s="6"/>
    </row>
    <row r="257" spans="1:14" x14ac:dyDescent="0.3">
      <c r="A257" s="181">
        <f>'Tier I - Optional'!A383</f>
        <v>0</v>
      </c>
      <c r="B257" s="181">
        <f>'Tier I - Optional'!B383</f>
        <v>0</v>
      </c>
      <c r="C257" s="317" t="s">
        <v>319</v>
      </c>
      <c r="D257" s="317"/>
      <c r="E257" s="317"/>
      <c r="F257" s="41"/>
      <c r="G257" s="41"/>
      <c r="H257" s="43"/>
      <c r="I257" s="43"/>
      <c r="J257" s="43"/>
      <c r="K257" s="43"/>
      <c r="L257" s="41"/>
      <c r="M257" s="45"/>
      <c r="N257" s="6"/>
    </row>
    <row r="258" spans="1:14" x14ac:dyDescent="0.3">
      <c r="A258" s="181">
        <f>'Tier I - Optional'!A384</f>
        <v>0</v>
      </c>
      <c r="B258" s="181">
        <f>'Tier I - Optional'!B384</f>
        <v>0</v>
      </c>
      <c r="C258" s="317" t="s">
        <v>109</v>
      </c>
      <c r="D258" s="317"/>
      <c r="E258" s="317"/>
      <c r="F258" s="43"/>
      <c r="G258" s="43"/>
      <c r="H258" s="43"/>
      <c r="I258" s="43"/>
      <c r="J258" s="43"/>
      <c r="K258" s="43"/>
      <c r="L258" s="41"/>
      <c r="M258" s="45"/>
      <c r="N258" s="6"/>
    </row>
    <row r="259" spans="1:14" x14ac:dyDescent="0.3">
      <c r="A259" s="181">
        <f>'Tier I - Optional'!A385</f>
        <v>0</v>
      </c>
      <c r="B259" s="181">
        <f>'Tier I - Optional'!B385</f>
        <v>0</v>
      </c>
      <c r="C259" s="317" t="s">
        <v>320</v>
      </c>
      <c r="D259" s="317"/>
      <c r="E259" s="317"/>
      <c r="F259" s="43"/>
      <c r="G259" s="43"/>
      <c r="H259" s="43"/>
      <c r="I259" s="43"/>
      <c r="J259" s="43"/>
      <c r="K259" s="43"/>
      <c r="L259" s="41"/>
      <c r="M259" s="45"/>
      <c r="N259" s="6"/>
    </row>
    <row r="260" spans="1:14" x14ac:dyDescent="0.3">
      <c r="A260" s="211">
        <f>SUM(A237:A259)</f>
        <v>0</v>
      </c>
      <c r="B260" s="22">
        <v>23</v>
      </c>
      <c r="C260" s="294" t="s">
        <v>321</v>
      </c>
      <c r="D260" s="295"/>
      <c r="E260" s="296"/>
      <c r="F260" s="187"/>
      <c r="G260" s="176"/>
      <c r="H260" s="176"/>
      <c r="I260" s="176"/>
      <c r="J260" s="176"/>
      <c r="K260" s="176"/>
      <c r="L260" s="176"/>
      <c r="M260" s="196"/>
      <c r="N260" s="6"/>
    </row>
    <row r="261" spans="1:14" ht="14.4" x14ac:dyDescent="0.3">
      <c r="A261" s="22"/>
      <c r="B261" s="22"/>
      <c r="C261" s="21"/>
      <c r="D261" s="21"/>
      <c r="E261" s="21"/>
      <c r="F261" s="35"/>
      <c r="G261" s="35"/>
      <c r="H261" s="35"/>
      <c r="I261" s="35"/>
      <c r="J261" s="35"/>
      <c r="K261" s="35"/>
      <c r="L261" s="39"/>
      <c r="M261" s="40"/>
      <c r="N261" s="6"/>
    </row>
    <row r="262" spans="1:14" ht="17.399999999999999" x14ac:dyDescent="0.3">
      <c r="A262" s="305" t="s">
        <v>322</v>
      </c>
      <c r="B262" s="306"/>
      <c r="C262" s="306"/>
      <c r="D262" s="306"/>
      <c r="E262" s="306"/>
      <c r="F262" s="198"/>
      <c r="G262" s="198"/>
      <c r="H262" s="198"/>
      <c r="I262" s="198"/>
      <c r="J262" s="198"/>
      <c r="K262" s="198"/>
      <c r="L262" s="198"/>
      <c r="M262" s="199"/>
      <c r="N262" s="6"/>
    </row>
    <row r="263" spans="1:14" x14ac:dyDescent="0.3">
      <c r="A263" s="181">
        <f>'Tier I - Optional'!A390</f>
        <v>0</v>
      </c>
      <c r="B263" s="181">
        <f>'Tier I - Optional'!B390</f>
        <v>0</v>
      </c>
      <c r="C263" s="317" t="s">
        <v>304</v>
      </c>
      <c r="D263" s="317"/>
      <c r="E263" s="317"/>
      <c r="F263" s="43"/>
      <c r="G263" s="43"/>
      <c r="H263" s="43"/>
      <c r="I263" s="43"/>
      <c r="J263" s="43"/>
      <c r="K263" s="43"/>
      <c r="L263" s="41"/>
      <c r="M263" s="45"/>
      <c r="N263" s="6"/>
    </row>
    <row r="264" spans="1:14" x14ac:dyDescent="0.3">
      <c r="A264" s="181">
        <f>'Tier I - Optional'!A391</f>
        <v>0</v>
      </c>
      <c r="B264" s="181">
        <f>'Tier I - Optional'!B391</f>
        <v>0</v>
      </c>
      <c r="C264" s="317" t="s">
        <v>305</v>
      </c>
      <c r="D264" s="317"/>
      <c r="E264" s="317"/>
      <c r="F264" s="43"/>
      <c r="G264" s="43"/>
      <c r="H264" s="43"/>
      <c r="I264" s="43"/>
      <c r="J264" s="43"/>
      <c r="K264" s="43"/>
      <c r="L264" s="41"/>
      <c r="M264" s="45"/>
      <c r="N264" s="6"/>
    </row>
    <row r="265" spans="1:14" x14ac:dyDescent="0.3">
      <c r="A265" s="181">
        <f>'Tier I - Optional'!A392</f>
        <v>0</v>
      </c>
      <c r="B265" s="181">
        <f>'Tier I - Optional'!B392</f>
        <v>0</v>
      </c>
      <c r="C265" s="317" t="s">
        <v>92</v>
      </c>
      <c r="D265" s="317"/>
      <c r="E265" s="317"/>
      <c r="F265" s="43"/>
      <c r="G265" s="43"/>
      <c r="H265" s="43"/>
      <c r="I265" s="43"/>
      <c r="J265" s="43"/>
      <c r="K265" s="43"/>
      <c r="L265" s="41"/>
      <c r="M265" s="45"/>
      <c r="N265" s="6"/>
    </row>
    <row r="266" spans="1:14" x14ac:dyDescent="0.3">
      <c r="A266" s="181">
        <f>'Tier I - Optional'!A393</f>
        <v>0</v>
      </c>
      <c r="B266" s="181">
        <f>'Tier I - Optional'!B393</f>
        <v>0</v>
      </c>
      <c r="C266" s="317" t="s">
        <v>93</v>
      </c>
      <c r="D266" s="317"/>
      <c r="E266" s="317"/>
      <c r="F266" s="43"/>
      <c r="G266" s="43"/>
      <c r="H266" s="43"/>
      <c r="I266" s="43"/>
      <c r="J266" s="43"/>
      <c r="K266" s="43"/>
      <c r="L266" s="41"/>
      <c r="M266" s="45"/>
      <c r="N266" s="6"/>
    </row>
    <row r="267" spans="1:14" x14ac:dyDescent="0.3">
      <c r="A267" s="181">
        <f>'Tier I - Optional'!A394</f>
        <v>0</v>
      </c>
      <c r="B267" s="181">
        <f>'Tier I - Optional'!B394</f>
        <v>0</v>
      </c>
      <c r="C267" s="318" t="s">
        <v>323</v>
      </c>
      <c r="D267" s="318"/>
      <c r="E267" s="318"/>
      <c r="F267" s="43"/>
      <c r="G267" s="43"/>
      <c r="H267" s="43"/>
      <c r="I267" s="43"/>
      <c r="J267" s="51"/>
      <c r="K267" s="43"/>
      <c r="L267" s="41"/>
      <c r="M267" s="38"/>
      <c r="N267" s="6"/>
    </row>
    <row r="268" spans="1:14" x14ac:dyDescent="0.3">
      <c r="A268" s="181">
        <f>'Tier I - Optional'!A395</f>
        <v>0</v>
      </c>
      <c r="B268" s="181">
        <f>'Tier I - Optional'!B395</f>
        <v>0</v>
      </c>
      <c r="C268" s="318" t="s">
        <v>324</v>
      </c>
      <c r="D268" s="318"/>
      <c r="E268" s="318"/>
      <c r="F268" s="43"/>
      <c r="G268" s="43"/>
      <c r="H268" s="43"/>
      <c r="I268" s="43"/>
      <c r="J268" s="43"/>
      <c r="K268" s="51"/>
      <c r="L268" s="41"/>
      <c r="M268" s="38"/>
      <c r="N268" s="6"/>
    </row>
    <row r="269" spans="1:14" x14ac:dyDescent="0.3">
      <c r="A269" s="181">
        <f>'Tier I - Optional'!A396</f>
        <v>0</v>
      </c>
      <c r="B269" s="181">
        <f>'Tier I - Optional'!B396</f>
        <v>0</v>
      </c>
      <c r="C269" s="317" t="s">
        <v>94</v>
      </c>
      <c r="D269" s="317"/>
      <c r="E269" s="317"/>
      <c r="F269" s="41"/>
      <c r="G269" s="41"/>
      <c r="H269" s="43"/>
      <c r="I269" s="43"/>
      <c r="J269" s="43"/>
      <c r="K269" s="43"/>
      <c r="L269" s="41"/>
      <c r="M269" s="45"/>
      <c r="N269" s="6"/>
    </row>
    <row r="270" spans="1:14" x14ac:dyDescent="0.3">
      <c r="A270" s="181">
        <f>'Tier I - Optional'!A397</f>
        <v>0</v>
      </c>
      <c r="B270" s="181">
        <f>'Tier I - Optional'!B397</f>
        <v>0</v>
      </c>
      <c r="C270" s="317" t="s">
        <v>95</v>
      </c>
      <c r="D270" s="317"/>
      <c r="E270" s="317"/>
      <c r="F270" s="41"/>
      <c r="G270" s="41"/>
      <c r="H270" s="43"/>
      <c r="I270" s="43"/>
      <c r="J270" s="43"/>
      <c r="K270" s="43"/>
      <c r="L270" s="41"/>
      <c r="M270" s="45"/>
      <c r="N270" s="6"/>
    </row>
    <row r="271" spans="1:14" x14ac:dyDescent="0.3">
      <c r="A271" s="181">
        <f>'Tier I - Optional'!A398</f>
        <v>0</v>
      </c>
      <c r="B271" s="181">
        <f>'Tier I - Optional'!B398</f>
        <v>0</v>
      </c>
      <c r="C271" s="318" t="s">
        <v>306</v>
      </c>
      <c r="D271" s="318"/>
      <c r="E271" s="318"/>
      <c r="F271" s="43"/>
      <c r="G271" s="43"/>
      <c r="H271" s="43"/>
      <c r="I271" s="43"/>
      <c r="J271" s="43"/>
      <c r="K271" s="43"/>
      <c r="L271" s="41"/>
      <c r="M271" s="45"/>
      <c r="N271" s="6"/>
    </row>
    <row r="272" spans="1:14" x14ac:dyDescent="0.3">
      <c r="A272" s="181">
        <f>'Tier I - Optional'!A399</f>
        <v>0</v>
      </c>
      <c r="B272" s="181">
        <f>'Tier I - Optional'!B399</f>
        <v>0</v>
      </c>
      <c r="C272" s="318" t="s">
        <v>308</v>
      </c>
      <c r="D272" s="318"/>
      <c r="E272" s="318"/>
      <c r="F272" s="43"/>
      <c r="G272" s="43"/>
      <c r="H272" s="43"/>
      <c r="I272" s="43"/>
      <c r="J272" s="43"/>
      <c r="K272" s="43"/>
      <c r="L272" s="41"/>
      <c r="M272" s="45"/>
      <c r="N272" s="6"/>
    </row>
    <row r="273" spans="1:14" x14ac:dyDescent="0.3">
      <c r="A273" s="181">
        <f>'Tier I - Optional'!A400</f>
        <v>0</v>
      </c>
      <c r="B273" s="181">
        <f>'Tier I - Optional'!B400</f>
        <v>0</v>
      </c>
      <c r="C273" s="318" t="s">
        <v>309</v>
      </c>
      <c r="D273" s="318"/>
      <c r="E273" s="318"/>
      <c r="F273" s="43"/>
      <c r="G273" s="43"/>
      <c r="H273" s="43"/>
      <c r="I273" s="43"/>
      <c r="J273" s="43"/>
      <c r="K273" s="43"/>
      <c r="L273" s="41"/>
      <c r="M273" s="45"/>
      <c r="N273" s="6"/>
    </row>
    <row r="274" spans="1:14" x14ac:dyDescent="0.3">
      <c r="A274" s="181">
        <f>'Tier I - Optional'!A401</f>
        <v>0</v>
      </c>
      <c r="B274" s="181">
        <f>'Tier I - Optional'!B401</f>
        <v>0</v>
      </c>
      <c r="C274" s="316" t="s">
        <v>325</v>
      </c>
      <c r="D274" s="316"/>
      <c r="E274" s="316"/>
      <c r="F274" s="43"/>
      <c r="G274" s="43"/>
      <c r="H274" s="43"/>
      <c r="I274" s="43"/>
      <c r="J274" s="51"/>
      <c r="K274" s="51"/>
      <c r="L274" s="41"/>
      <c r="M274" s="38"/>
      <c r="N274" s="6"/>
    </row>
    <row r="275" spans="1:14" ht="18" customHeight="1" x14ac:dyDescent="0.3">
      <c r="A275" s="181">
        <f>'Tier I - Optional'!A402</f>
        <v>0</v>
      </c>
      <c r="B275" s="181">
        <f>'Tier I - Optional'!B402</f>
        <v>0</v>
      </c>
      <c r="C275" s="322" t="s">
        <v>326</v>
      </c>
      <c r="D275" s="322"/>
      <c r="E275" s="322"/>
      <c r="F275" s="43"/>
      <c r="G275" s="43"/>
      <c r="H275" s="43"/>
      <c r="I275" s="43"/>
      <c r="J275" s="51"/>
      <c r="K275" s="51"/>
      <c r="L275" s="41"/>
      <c r="M275" s="38"/>
      <c r="N275" s="6"/>
    </row>
    <row r="276" spans="1:14" x14ac:dyDescent="0.3">
      <c r="A276" s="181">
        <f>'Tier I - Optional'!A403</f>
        <v>0</v>
      </c>
      <c r="B276" s="181">
        <f>'Tier I - Optional'!B403</f>
        <v>0</v>
      </c>
      <c r="C276" s="322" t="s">
        <v>327</v>
      </c>
      <c r="D276" s="322"/>
      <c r="E276" s="322"/>
      <c r="F276" s="43"/>
      <c r="G276" s="43"/>
      <c r="H276" s="43"/>
      <c r="I276" s="43"/>
      <c r="J276" s="43"/>
      <c r="K276" s="43"/>
      <c r="L276" s="41"/>
      <c r="M276" s="38"/>
      <c r="N276" s="6"/>
    </row>
    <row r="277" spans="1:14" x14ac:dyDescent="0.3">
      <c r="A277" s="181">
        <f>'Tier I - Optional'!A404</f>
        <v>0</v>
      </c>
      <c r="B277" s="181">
        <f>'Tier I - Optional'!B404</f>
        <v>0</v>
      </c>
      <c r="C277" s="316" t="s">
        <v>328</v>
      </c>
      <c r="D277" s="316"/>
      <c r="E277" s="316"/>
      <c r="F277" s="43"/>
      <c r="G277" s="43"/>
      <c r="H277" s="43"/>
      <c r="I277" s="43"/>
      <c r="J277" s="51"/>
      <c r="K277" s="51"/>
      <c r="L277" s="41"/>
      <c r="M277" s="38"/>
      <c r="N277" s="6"/>
    </row>
    <row r="278" spans="1:14" x14ac:dyDescent="0.3">
      <c r="A278" s="181">
        <f>'Tier I - Optional'!A405</f>
        <v>0</v>
      </c>
      <c r="B278" s="181">
        <f>'Tier I - Optional'!B405</f>
        <v>0</v>
      </c>
      <c r="C278" s="322" t="s">
        <v>329</v>
      </c>
      <c r="D278" s="322"/>
      <c r="E278" s="322"/>
      <c r="F278" s="51"/>
      <c r="G278" s="51"/>
      <c r="H278" s="51"/>
      <c r="I278" s="34"/>
      <c r="J278" s="51"/>
      <c r="K278" s="51"/>
      <c r="L278" s="41"/>
      <c r="M278" s="38"/>
      <c r="N278" s="6"/>
    </row>
    <row r="279" spans="1:14" x14ac:dyDescent="0.3">
      <c r="A279" s="181">
        <f>'Tier I - Optional'!A406</f>
        <v>0</v>
      </c>
      <c r="B279" s="181">
        <f>'Tier I - Optional'!B406</f>
        <v>0</v>
      </c>
      <c r="C279" s="322" t="s">
        <v>330</v>
      </c>
      <c r="D279" s="322"/>
      <c r="E279" s="322"/>
      <c r="F279" s="43"/>
      <c r="G279" s="43"/>
      <c r="H279" s="43"/>
      <c r="I279" s="43"/>
      <c r="J279" s="51"/>
      <c r="K279" s="51"/>
      <c r="L279" s="41"/>
      <c r="M279" s="38"/>
      <c r="N279" s="6"/>
    </row>
    <row r="280" spans="1:14" ht="18.75" customHeight="1" x14ac:dyDescent="0.3">
      <c r="A280" s="181">
        <f>'Tier I - Optional'!A407</f>
        <v>0</v>
      </c>
      <c r="B280" s="181">
        <f>'Tier I - Optional'!B407</f>
        <v>0</v>
      </c>
      <c r="C280" s="316" t="s">
        <v>331</v>
      </c>
      <c r="D280" s="316"/>
      <c r="E280" s="316"/>
      <c r="F280" s="43"/>
      <c r="G280" s="43"/>
      <c r="H280" s="43"/>
      <c r="I280" s="43"/>
      <c r="J280" s="43"/>
      <c r="K280" s="43"/>
      <c r="L280" s="41"/>
      <c r="M280" s="38"/>
      <c r="N280" s="6"/>
    </row>
    <row r="281" spans="1:14" x14ac:dyDescent="0.3">
      <c r="A281" s="181">
        <f>'Tier I - Optional'!A408</f>
        <v>0</v>
      </c>
      <c r="B281" s="181">
        <f>'Tier I - Optional'!B408</f>
        <v>0</v>
      </c>
      <c r="C281" s="316" t="s">
        <v>332</v>
      </c>
      <c r="D281" s="316"/>
      <c r="E281" s="316"/>
      <c r="F281" s="43"/>
      <c r="G281" s="43"/>
      <c r="H281" s="43"/>
      <c r="I281" s="43"/>
      <c r="J281" s="43"/>
      <c r="K281" s="43"/>
      <c r="L281" s="41"/>
      <c r="M281" s="38"/>
      <c r="N281" s="6"/>
    </row>
    <row r="282" spans="1:14" x14ac:dyDescent="0.3">
      <c r="A282" s="181">
        <f>'Tier I - Optional'!A409</f>
        <v>0</v>
      </c>
      <c r="B282" s="181">
        <f>'Tier I - Optional'!B409</f>
        <v>0</v>
      </c>
      <c r="C282" s="316" t="s">
        <v>333</v>
      </c>
      <c r="D282" s="316"/>
      <c r="E282" s="316"/>
      <c r="F282" s="43"/>
      <c r="G282" s="43"/>
      <c r="H282" s="43"/>
      <c r="I282" s="43"/>
      <c r="J282" s="43"/>
      <c r="K282" s="43"/>
      <c r="L282" s="41"/>
      <c r="M282" s="38"/>
      <c r="N282" s="6"/>
    </row>
    <row r="283" spans="1:14" x14ac:dyDescent="0.3">
      <c r="A283" s="181">
        <f>'Tier I - Optional'!A410</f>
        <v>0</v>
      </c>
      <c r="B283" s="181">
        <f>'Tier I - Optional'!B410</f>
        <v>0</v>
      </c>
      <c r="C283" s="316" t="s">
        <v>334</v>
      </c>
      <c r="D283" s="316"/>
      <c r="E283" s="316"/>
      <c r="F283" s="43"/>
      <c r="G283" s="43"/>
      <c r="H283" s="43"/>
      <c r="I283" s="43"/>
      <c r="J283" s="51"/>
      <c r="K283" s="51"/>
      <c r="L283" s="41"/>
      <c r="M283" s="38"/>
      <c r="N283" s="6"/>
    </row>
    <row r="284" spans="1:14" x14ac:dyDescent="0.3">
      <c r="A284" s="181">
        <f>'Tier I - Optional'!A411</f>
        <v>0</v>
      </c>
      <c r="B284" s="181">
        <f>'Tier I - Optional'!B411</f>
        <v>0</v>
      </c>
      <c r="C284" s="316" t="s">
        <v>335</v>
      </c>
      <c r="D284" s="316"/>
      <c r="E284" s="316"/>
      <c r="F284" s="43"/>
      <c r="G284" s="43"/>
      <c r="H284" s="43"/>
      <c r="I284" s="43"/>
      <c r="J284" s="43"/>
      <c r="K284" s="43"/>
      <c r="L284" s="41"/>
      <c r="M284" s="38"/>
      <c r="N284" s="6"/>
    </row>
    <row r="285" spans="1:14" x14ac:dyDescent="0.3">
      <c r="A285" s="181">
        <f>'Tier I - Optional'!A412</f>
        <v>0</v>
      </c>
      <c r="B285" s="181">
        <f>'Tier I - Optional'!B412</f>
        <v>0</v>
      </c>
      <c r="C285" s="322" t="s">
        <v>336</v>
      </c>
      <c r="D285" s="322"/>
      <c r="E285" s="322"/>
      <c r="F285" s="43"/>
      <c r="G285" s="43"/>
      <c r="H285" s="43"/>
      <c r="I285" s="43"/>
      <c r="J285" s="43"/>
      <c r="K285" s="43"/>
      <c r="L285" s="41"/>
      <c r="M285" s="38"/>
      <c r="N285" s="6"/>
    </row>
    <row r="286" spans="1:14" x14ac:dyDescent="0.3">
      <c r="A286" s="181">
        <f>'Tier I - Optional'!A413</f>
        <v>0</v>
      </c>
      <c r="B286" s="181">
        <f>'Tier I - Optional'!B413</f>
        <v>0</v>
      </c>
      <c r="C286" s="316" t="s">
        <v>337</v>
      </c>
      <c r="D286" s="316"/>
      <c r="E286" s="316"/>
      <c r="F286" s="43"/>
      <c r="G286" s="43"/>
      <c r="H286" s="43"/>
      <c r="I286" s="43"/>
      <c r="J286" s="43"/>
      <c r="K286" s="43"/>
      <c r="L286" s="41"/>
      <c r="M286" s="38"/>
      <c r="N286" s="6"/>
    </row>
    <row r="287" spans="1:14" x14ac:dyDescent="0.3">
      <c r="A287" s="181">
        <f>'Tier I - Optional'!A414</f>
        <v>0</v>
      </c>
      <c r="B287" s="181">
        <f>'Tier I - Optional'!B414</f>
        <v>0</v>
      </c>
      <c r="C287" s="316" t="s">
        <v>338</v>
      </c>
      <c r="D287" s="316"/>
      <c r="E287" s="316"/>
      <c r="F287" s="43"/>
      <c r="G287" s="43"/>
      <c r="H287" s="43"/>
      <c r="I287" s="43"/>
      <c r="J287" s="43"/>
      <c r="K287" s="43"/>
      <c r="L287" s="41"/>
      <c r="M287" s="38"/>
      <c r="N287" s="6"/>
    </row>
    <row r="288" spans="1:14" x14ac:dyDescent="0.3">
      <c r="A288" s="181">
        <f>'Tier I - Optional'!A415</f>
        <v>0</v>
      </c>
      <c r="B288" s="181">
        <f>'Tier I - Optional'!B415</f>
        <v>0</v>
      </c>
      <c r="C288" s="316" t="s">
        <v>339</v>
      </c>
      <c r="D288" s="316"/>
      <c r="E288" s="316"/>
      <c r="F288" s="43"/>
      <c r="G288" s="43"/>
      <c r="H288" s="43"/>
      <c r="I288" s="43"/>
      <c r="J288" s="43"/>
      <c r="K288" s="43"/>
      <c r="L288" s="41"/>
      <c r="M288" s="38"/>
      <c r="N288" s="6"/>
    </row>
    <row r="289" spans="1:14" x14ac:dyDescent="0.3">
      <c r="A289" s="181">
        <f>'Tier I - Optional'!A416</f>
        <v>0</v>
      </c>
      <c r="B289" s="181">
        <f>'Tier I - Optional'!B416</f>
        <v>0</v>
      </c>
      <c r="C289" s="318" t="s">
        <v>317</v>
      </c>
      <c r="D289" s="318"/>
      <c r="E289" s="318"/>
      <c r="F289" s="43"/>
      <c r="G289" s="43"/>
      <c r="H289" s="43"/>
      <c r="I289" s="43"/>
      <c r="J289" s="43"/>
      <c r="K289" s="43"/>
      <c r="L289" s="41"/>
      <c r="M289" s="45"/>
      <c r="N289" s="6"/>
    </row>
    <row r="290" spans="1:14" x14ac:dyDescent="0.3">
      <c r="A290" s="181">
        <f>'Tier I - Optional'!A417</f>
        <v>0</v>
      </c>
      <c r="B290" s="181">
        <f>'Tier I - Optional'!B417</f>
        <v>0</v>
      </c>
      <c r="C290" s="317" t="s">
        <v>107</v>
      </c>
      <c r="D290" s="317"/>
      <c r="E290" s="317"/>
      <c r="F290" s="41"/>
      <c r="G290" s="41"/>
      <c r="H290" s="43"/>
      <c r="I290" s="43"/>
      <c r="J290" s="43"/>
      <c r="K290" s="43"/>
      <c r="L290" s="41"/>
      <c r="M290" s="45"/>
      <c r="N290" s="6"/>
    </row>
    <row r="291" spans="1:14" x14ac:dyDescent="0.3">
      <c r="A291" s="181">
        <f>'Tier I - Optional'!A418</f>
        <v>0</v>
      </c>
      <c r="B291" s="181">
        <f>'Tier I - Optional'!B418</f>
        <v>0</v>
      </c>
      <c r="C291" s="317" t="s">
        <v>108</v>
      </c>
      <c r="D291" s="317"/>
      <c r="E291" s="317"/>
      <c r="F291" s="41"/>
      <c r="G291" s="41"/>
      <c r="H291" s="43"/>
      <c r="I291" s="43"/>
      <c r="J291" s="43"/>
      <c r="K291" s="43"/>
      <c r="L291" s="41"/>
      <c r="M291" s="45"/>
      <c r="N291" s="6"/>
    </row>
    <row r="292" spans="1:14" x14ac:dyDescent="0.3">
      <c r="A292" s="181">
        <f>'Tier I - Optional'!A419</f>
        <v>0</v>
      </c>
      <c r="B292" s="181">
        <f>'Tier I - Optional'!B419</f>
        <v>0</v>
      </c>
      <c r="C292" s="318" t="s">
        <v>340</v>
      </c>
      <c r="D292" s="318"/>
      <c r="E292" s="318"/>
      <c r="F292" s="43"/>
      <c r="G292" s="43"/>
      <c r="H292" s="43"/>
      <c r="I292" s="43"/>
      <c r="J292" s="43"/>
      <c r="K292" s="43"/>
      <c r="L292" s="41"/>
      <c r="M292" s="38"/>
      <c r="N292" s="6"/>
    </row>
    <row r="293" spans="1:14" x14ac:dyDescent="0.3">
      <c r="A293" s="181">
        <f>'Tier I - Optional'!A420</f>
        <v>0</v>
      </c>
      <c r="B293" s="181">
        <f>'Tier I - Optional'!B420</f>
        <v>0</v>
      </c>
      <c r="C293" s="317" t="s">
        <v>319</v>
      </c>
      <c r="D293" s="317"/>
      <c r="E293" s="317"/>
      <c r="F293" s="41"/>
      <c r="G293" s="41"/>
      <c r="H293" s="43"/>
      <c r="I293" s="43"/>
      <c r="J293" s="43"/>
      <c r="K293" s="43"/>
      <c r="L293" s="41"/>
      <c r="M293" s="45"/>
      <c r="N293" s="6"/>
    </row>
    <row r="294" spans="1:14" x14ac:dyDescent="0.3">
      <c r="A294" s="181">
        <f>'Tier I - Optional'!A421</f>
        <v>0</v>
      </c>
      <c r="B294" s="181">
        <f>'Tier I - Optional'!B421</f>
        <v>0</v>
      </c>
      <c r="C294" s="317" t="s">
        <v>109</v>
      </c>
      <c r="D294" s="317"/>
      <c r="E294" s="317"/>
      <c r="F294" s="43"/>
      <c r="G294" s="43"/>
      <c r="H294" s="43"/>
      <c r="I294" s="43"/>
      <c r="J294" s="43"/>
      <c r="K294" s="43"/>
      <c r="L294" s="41"/>
      <c r="M294" s="45"/>
      <c r="N294" s="6"/>
    </row>
    <row r="295" spans="1:14" x14ac:dyDescent="0.3">
      <c r="A295" s="181">
        <f>'Tier I - Optional'!A422</f>
        <v>0</v>
      </c>
      <c r="B295" s="181">
        <f>'Tier I - Optional'!B422</f>
        <v>0</v>
      </c>
      <c r="C295" s="317" t="s">
        <v>320</v>
      </c>
      <c r="D295" s="317"/>
      <c r="E295" s="317"/>
      <c r="F295" s="43"/>
      <c r="G295" s="43"/>
      <c r="H295" s="43"/>
      <c r="I295" s="43"/>
      <c r="J295" s="43"/>
      <c r="K295" s="43"/>
      <c r="L295" s="41"/>
      <c r="M295" s="45"/>
      <c r="N295" s="6"/>
    </row>
    <row r="296" spans="1:14" x14ac:dyDescent="0.3">
      <c r="A296" s="181">
        <f>'Tier I - Optional'!A423</f>
        <v>0</v>
      </c>
      <c r="B296" s="181">
        <f>'Tier I - Optional'!B423</f>
        <v>0</v>
      </c>
      <c r="C296" s="318" t="s">
        <v>341</v>
      </c>
      <c r="D296" s="318"/>
      <c r="E296" s="318"/>
      <c r="F296" s="43"/>
      <c r="G296" s="43"/>
      <c r="H296" s="43"/>
      <c r="I296" s="43"/>
      <c r="J296" s="43"/>
      <c r="K296" s="43"/>
      <c r="L296" s="41"/>
      <c r="M296" s="38"/>
      <c r="N296" s="6"/>
    </row>
    <row r="297" spans="1:14" x14ac:dyDescent="0.3">
      <c r="A297" s="181">
        <f>'Tier I - Optional'!A424</f>
        <v>0</v>
      </c>
      <c r="B297" s="181">
        <f>'Tier I - Optional'!B424</f>
        <v>0</v>
      </c>
      <c r="C297" s="318" t="s">
        <v>342</v>
      </c>
      <c r="D297" s="318"/>
      <c r="E297" s="318"/>
      <c r="F297" s="43"/>
      <c r="G297" s="43"/>
      <c r="H297" s="43"/>
      <c r="I297" s="43"/>
      <c r="J297" s="43"/>
      <c r="K297" s="43"/>
      <c r="L297" s="41"/>
      <c r="M297" s="38"/>
      <c r="N297" s="6"/>
    </row>
    <row r="298" spans="1:14" x14ac:dyDescent="0.3">
      <c r="A298" s="211">
        <f>SUM(A263:A297)</f>
        <v>0</v>
      </c>
      <c r="B298" s="22">
        <v>35</v>
      </c>
      <c r="C298" s="294" t="s">
        <v>343</v>
      </c>
      <c r="D298" s="295"/>
      <c r="E298" s="296"/>
      <c r="F298" s="187"/>
      <c r="G298" s="176"/>
      <c r="H298" s="176"/>
      <c r="I298" s="176"/>
      <c r="J298" s="176"/>
      <c r="K298" s="176"/>
      <c r="L298" s="176"/>
      <c r="M298" s="196"/>
      <c r="N298" s="6"/>
    </row>
    <row r="299" spans="1:14" ht="14.4" x14ac:dyDescent="0.3">
      <c r="A299" s="22"/>
      <c r="B299" s="22"/>
      <c r="C299" s="21"/>
      <c r="D299" s="21"/>
      <c r="E299" s="21"/>
      <c r="F299" s="35"/>
      <c r="G299" s="35"/>
      <c r="H299" s="35"/>
      <c r="I299" s="35"/>
      <c r="J299" s="35"/>
      <c r="K299" s="35"/>
      <c r="L299" s="39"/>
      <c r="M299" s="40"/>
      <c r="N299" s="6"/>
    </row>
    <row r="300" spans="1:14" ht="17.399999999999999" x14ac:dyDescent="0.3">
      <c r="A300" s="305" t="s">
        <v>344</v>
      </c>
      <c r="B300" s="306"/>
      <c r="C300" s="306"/>
      <c r="D300" s="306"/>
      <c r="E300" s="306"/>
      <c r="F300" s="198"/>
      <c r="G300" s="198"/>
      <c r="H300" s="198"/>
      <c r="I300" s="198"/>
      <c r="J300" s="198"/>
      <c r="K300" s="198"/>
      <c r="L300" s="198"/>
      <c r="M300" s="199"/>
      <c r="N300" s="6"/>
    </row>
    <row r="301" spans="1:14" x14ac:dyDescent="0.3">
      <c r="A301" s="181">
        <f>'Tier I - Optional'!A428</f>
        <v>0</v>
      </c>
      <c r="B301" s="181">
        <f>'Tier I - Optional'!B428</f>
        <v>0</v>
      </c>
      <c r="C301" s="317" t="s">
        <v>304</v>
      </c>
      <c r="D301" s="317"/>
      <c r="E301" s="317"/>
      <c r="F301" s="43"/>
      <c r="G301" s="43"/>
      <c r="H301" s="43"/>
      <c r="I301" s="43"/>
      <c r="J301" s="43"/>
      <c r="K301" s="43"/>
      <c r="L301" s="41"/>
      <c r="M301" s="45"/>
      <c r="N301" s="6"/>
    </row>
    <row r="302" spans="1:14" x14ac:dyDescent="0.3">
      <c r="A302" s="181">
        <f>'Tier I - Optional'!A429</f>
        <v>0</v>
      </c>
      <c r="B302" s="181">
        <f>'Tier I - Optional'!B429</f>
        <v>0</v>
      </c>
      <c r="C302" s="317" t="s">
        <v>305</v>
      </c>
      <c r="D302" s="317"/>
      <c r="E302" s="317"/>
      <c r="F302" s="43"/>
      <c r="G302" s="43"/>
      <c r="H302" s="43"/>
      <c r="I302" s="43"/>
      <c r="J302" s="43"/>
      <c r="K302" s="43"/>
      <c r="L302" s="41"/>
      <c r="M302" s="45"/>
      <c r="N302" s="6"/>
    </row>
    <row r="303" spans="1:14" x14ac:dyDescent="0.3">
      <c r="A303" s="181">
        <f>'Tier I - Optional'!A430</f>
        <v>0</v>
      </c>
      <c r="B303" s="181">
        <f>'Tier I - Optional'!B430</f>
        <v>0</v>
      </c>
      <c r="C303" s="317" t="s">
        <v>92</v>
      </c>
      <c r="D303" s="317"/>
      <c r="E303" s="317"/>
      <c r="F303" s="43"/>
      <c r="G303" s="43"/>
      <c r="H303" s="43"/>
      <c r="I303" s="43"/>
      <c r="J303" s="43"/>
      <c r="K303" s="43"/>
      <c r="L303" s="41"/>
      <c r="M303" s="45"/>
      <c r="N303" s="6"/>
    </row>
    <row r="304" spans="1:14" x14ac:dyDescent="0.3">
      <c r="A304" s="181">
        <f>'Tier I - Optional'!A431</f>
        <v>0</v>
      </c>
      <c r="B304" s="181">
        <f>'Tier I - Optional'!B431</f>
        <v>0</v>
      </c>
      <c r="C304" s="317" t="s">
        <v>93</v>
      </c>
      <c r="D304" s="317"/>
      <c r="E304" s="317"/>
      <c r="F304" s="43"/>
      <c r="G304" s="43"/>
      <c r="H304" s="43"/>
      <c r="I304" s="43"/>
      <c r="J304" s="43"/>
      <c r="K304" s="43"/>
      <c r="L304" s="41"/>
      <c r="M304" s="45"/>
      <c r="N304" s="6"/>
    </row>
    <row r="305" spans="1:14" x14ac:dyDescent="0.3">
      <c r="A305" s="181">
        <f>'Tier I - Optional'!A432</f>
        <v>0</v>
      </c>
      <c r="B305" s="181">
        <f>'Tier I - Optional'!B432</f>
        <v>0</v>
      </c>
      <c r="C305" s="317" t="s">
        <v>94</v>
      </c>
      <c r="D305" s="317"/>
      <c r="E305" s="317"/>
      <c r="F305" s="41"/>
      <c r="G305" s="41"/>
      <c r="H305" s="43"/>
      <c r="I305" s="43"/>
      <c r="J305" s="43"/>
      <c r="K305" s="43"/>
      <c r="L305" s="41"/>
      <c r="M305" s="45"/>
      <c r="N305" s="6"/>
    </row>
    <row r="306" spans="1:14" x14ac:dyDescent="0.3">
      <c r="A306" s="181">
        <f>'Tier I - Optional'!A433</f>
        <v>0</v>
      </c>
      <c r="B306" s="181">
        <f>'Tier I - Optional'!B433</f>
        <v>0</v>
      </c>
      <c r="C306" s="317" t="s">
        <v>95</v>
      </c>
      <c r="D306" s="317"/>
      <c r="E306" s="317"/>
      <c r="F306" s="41"/>
      <c r="G306" s="41"/>
      <c r="H306" s="43"/>
      <c r="I306" s="43"/>
      <c r="J306" s="43"/>
      <c r="K306" s="43"/>
      <c r="L306" s="41"/>
      <c r="M306" s="45"/>
      <c r="N306" s="6"/>
    </row>
    <row r="307" spans="1:14" x14ac:dyDescent="0.3">
      <c r="A307" s="181">
        <f>'Tier I - Optional'!A434</f>
        <v>0</v>
      </c>
      <c r="B307" s="181">
        <f>'Tier I - Optional'!B434</f>
        <v>0</v>
      </c>
      <c r="C307" s="318" t="s">
        <v>306</v>
      </c>
      <c r="D307" s="318"/>
      <c r="E307" s="318"/>
      <c r="F307" s="43"/>
      <c r="G307" s="43"/>
      <c r="H307" s="43"/>
      <c r="I307" s="43"/>
      <c r="J307" s="43"/>
      <c r="K307" s="43"/>
      <c r="L307" s="41"/>
      <c r="M307" s="45"/>
      <c r="N307" s="6"/>
    </row>
    <row r="308" spans="1:14" x14ac:dyDescent="0.3">
      <c r="A308" s="181">
        <f>'Tier I - Optional'!A435</f>
        <v>0</v>
      </c>
      <c r="B308" s="181">
        <f>'Tier I - Optional'!B435</f>
        <v>0</v>
      </c>
      <c r="C308" s="316" t="s">
        <v>345</v>
      </c>
      <c r="D308" s="316"/>
      <c r="E308" s="316"/>
      <c r="F308" s="43"/>
      <c r="G308" s="43"/>
      <c r="H308" s="43"/>
      <c r="I308" s="43"/>
      <c r="J308" s="43"/>
      <c r="K308" s="43"/>
      <c r="L308" s="41"/>
      <c r="M308" s="38"/>
      <c r="N308" s="6"/>
    </row>
    <row r="309" spans="1:14" x14ac:dyDescent="0.3">
      <c r="A309" s="181">
        <f>'Tier I - Optional'!A436</f>
        <v>0</v>
      </c>
      <c r="B309" s="181">
        <f>'Tier I - Optional'!B436</f>
        <v>0</v>
      </c>
      <c r="C309" s="316" t="s">
        <v>346</v>
      </c>
      <c r="D309" s="316"/>
      <c r="E309" s="316"/>
      <c r="F309" s="51"/>
      <c r="G309" s="51"/>
      <c r="H309" s="51"/>
      <c r="I309" s="34"/>
      <c r="J309" s="43"/>
      <c r="K309" s="43"/>
      <c r="L309" s="41"/>
      <c r="M309" s="38"/>
      <c r="N309" s="6"/>
    </row>
    <row r="310" spans="1:14" x14ac:dyDescent="0.3">
      <c r="A310" s="181">
        <f>'Tier I - Optional'!A437</f>
        <v>0</v>
      </c>
      <c r="B310" s="181">
        <f>'Tier I - Optional'!B437</f>
        <v>0</v>
      </c>
      <c r="C310" s="321" t="s">
        <v>1023</v>
      </c>
      <c r="D310" s="321"/>
      <c r="E310" s="321"/>
      <c r="F310" s="43"/>
      <c r="G310" s="43"/>
      <c r="H310" s="43"/>
      <c r="I310" s="43"/>
      <c r="J310" s="43"/>
      <c r="K310" s="43"/>
      <c r="L310" s="41"/>
      <c r="M310" s="38"/>
      <c r="N310" s="6"/>
    </row>
    <row r="311" spans="1:14" x14ac:dyDescent="0.3">
      <c r="A311" s="181">
        <f>'Tier I - Optional'!A438</f>
        <v>0</v>
      </c>
      <c r="B311" s="181">
        <f>'Tier I - Optional'!B438</f>
        <v>0</v>
      </c>
      <c r="C311" s="318" t="s">
        <v>308</v>
      </c>
      <c r="D311" s="318"/>
      <c r="E311" s="318"/>
      <c r="F311" s="43"/>
      <c r="G311" s="43"/>
      <c r="H311" s="43"/>
      <c r="I311" s="43"/>
      <c r="J311" s="43"/>
      <c r="K311" s="43"/>
      <c r="L311" s="41"/>
      <c r="M311" s="45"/>
      <c r="N311" s="6"/>
    </row>
    <row r="312" spans="1:14" x14ac:dyDescent="0.3">
      <c r="A312" s="181">
        <f>'Tier I - Optional'!A439</f>
        <v>0</v>
      </c>
      <c r="B312" s="181">
        <f>'Tier I - Optional'!B439</f>
        <v>0</v>
      </c>
      <c r="C312" s="318" t="s">
        <v>309</v>
      </c>
      <c r="D312" s="318"/>
      <c r="E312" s="318"/>
      <c r="F312" s="43"/>
      <c r="G312" s="43"/>
      <c r="H312" s="43"/>
      <c r="I312" s="43"/>
      <c r="J312" s="43"/>
      <c r="K312" s="43"/>
      <c r="L312" s="41"/>
      <c r="M312" s="45"/>
      <c r="N312" s="6"/>
    </row>
    <row r="313" spans="1:14" x14ac:dyDescent="0.3">
      <c r="A313" s="181">
        <f>'Tier I - Optional'!A440</f>
        <v>0</v>
      </c>
      <c r="B313" s="181">
        <f>'Tier I - Optional'!B440</f>
        <v>0</v>
      </c>
      <c r="C313" s="316" t="s">
        <v>348</v>
      </c>
      <c r="D313" s="316"/>
      <c r="E313" s="316"/>
      <c r="F313" s="43"/>
      <c r="G313" s="43"/>
      <c r="H313" s="43"/>
      <c r="I313" s="43"/>
      <c r="J313" s="51"/>
      <c r="K313" s="51"/>
      <c r="L313" s="41"/>
      <c r="M313" s="38"/>
      <c r="N313" s="6"/>
    </row>
    <row r="314" spans="1:14" x14ac:dyDescent="0.3">
      <c r="A314" s="181">
        <f>'Tier I - Optional'!A441</f>
        <v>0</v>
      </c>
      <c r="B314" s="181">
        <f>'Tier I - Optional'!B441</f>
        <v>0</v>
      </c>
      <c r="C314" s="322" t="s">
        <v>349</v>
      </c>
      <c r="D314" s="322"/>
      <c r="E314" s="322"/>
      <c r="F314" s="43"/>
      <c r="G314" s="43"/>
      <c r="H314" s="43"/>
      <c r="I314" s="43"/>
      <c r="J314" s="51"/>
      <c r="K314" s="51"/>
      <c r="L314" s="41"/>
      <c r="M314" s="38"/>
      <c r="N314" s="6"/>
    </row>
    <row r="315" spans="1:14" x14ac:dyDescent="0.3">
      <c r="A315" s="181">
        <f>'Tier I - Optional'!A442</f>
        <v>0</v>
      </c>
      <c r="B315" s="181">
        <f>'Tier I - Optional'!B442</f>
        <v>0</v>
      </c>
      <c r="C315" s="322" t="s">
        <v>350</v>
      </c>
      <c r="D315" s="322"/>
      <c r="E315" s="322"/>
      <c r="F315" s="43"/>
      <c r="G315" s="43"/>
      <c r="H315" s="43"/>
      <c r="I315" s="43"/>
      <c r="J315" s="51"/>
      <c r="K315" s="51"/>
      <c r="L315" s="41"/>
      <c r="M315" s="38"/>
      <c r="N315" s="6"/>
    </row>
    <row r="316" spans="1:14" x14ac:dyDescent="0.3">
      <c r="A316" s="181">
        <f>'Tier I - Optional'!A273</f>
        <v>0</v>
      </c>
      <c r="B316" s="181">
        <f>'Tier I - Optional'!B273</f>
        <v>0</v>
      </c>
      <c r="C316" s="322" t="s">
        <v>351</v>
      </c>
      <c r="D316" s="322"/>
      <c r="E316" s="322"/>
      <c r="F316" s="43"/>
      <c r="G316" s="43"/>
      <c r="H316" s="43"/>
      <c r="I316" s="43"/>
      <c r="J316" s="51"/>
      <c r="K316" s="51"/>
      <c r="L316" s="41"/>
      <c r="M316" s="38"/>
      <c r="N316" s="6"/>
    </row>
    <row r="317" spans="1:14" x14ac:dyDescent="0.3">
      <c r="A317" s="181">
        <f>'Tier I - Optional'!A444</f>
        <v>0</v>
      </c>
      <c r="B317" s="181">
        <f>'Tier I - Optional'!B444</f>
        <v>0</v>
      </c>
      <c r="C317" s="322" t="s">
        <v>352</v>
      </c>
      <c r="D317" s="322"/>
      <c r="E317" s="322"/>
      <c r="F317" s="43"/>
      <c r="G317" s="43"/>
      <c r="H317" s="43"/>
      <c r="I317" s="43"/>
      <c r="J317" s="51"/>
      <c r="K317" s="51"/>
      <c r="L317" s="41"/>
      <c r="M317" s="38"/>
      <c r="N317" s="6"/>
    </row>
    <row r="318" spans="1:14" x14ac:dyDescent="0.3">
      <c r="A318" s="181">
        <f>'Tier I - Optional'!A445</f>
        <v>0</v>
      </c>
      <c r="B318" s="181">
        <f>'Tier I - Optional'!B445</f>
        <v>0</v>
      </c>
      <c r="C318" s="322" t="s">
        <v>353</v>
      </c>
      <c r="D318" s="322"/>
      <c r="E318" s="322"/>
      <c r="F318" s="43"/>
      <c r="G318" s="43"/>
      <c r="H318" s="43"/>
      <c r="I318" s="43"/>
      <c r="J318" s="51"/>
      <c r="K318" s="51"/>
      <c r="L318" s="41"/>
      <c r="M318" s="38"/>
      <c r="N318" s="6"/>
    </row>
    <row r="319" spans="1:14" ht="18.600000000000001" customHeight="1" x14ac:dyDescent="0.3">
      <c r="A319" s="181">
        <f>'Tier I - Optional'!A446</f>
        <v>0</v>
      </c>
      <c r="B319" s="181">
        <f>'Tier I - Optional'!B446</f>
        <v>0</v>
      </c>
      <c r="C319" s="322" t="s">
        <v>354</v>
      </c>
      <c r="D319" s="322"/>
      <c r="E319" s="322"/>
      <c r="F319" s="43"/>
      <c r="G319" s="43"/>
      <c r="H319" s="43"/>
      <c r="I319" s="43"/>
      <c r="J319" s="51"/>
      <c r="K319" s="51"/>
      <c r="L319" s="41"/>
      <c r="M319" s="38"/>
      <c r="N319" s="6"/>
    </row>
    <row r="320" spans="1:14" ht="34.799999999999997" customHeight="1" x14ac:dyDescent="0.3">
      <c r="A320" s="181">
        <f>'Tier I - Optional'!A447</f>
        <v>0</v>
      </c>
      <c r="B320" s="181">
        <f>'Tier I - Optional'!B447</f>
        <v>0</v>
      </c>
      <c r="C320" s="316" t="s">
        <v>355</v>
      </c>
      <c r="D320" s="316"/>
      <c r="E320" s="316"/>
      <c r="F320" s="43"/>
      <c r="G320" s="43"/>
      <c r="H320" s="43"/>
      <c r="I320" s="43"/>
      <c r="J320" s="51"/>
      <c r="K320" s="51"/>
      <c r="L320" s="41"/>
      <c r="M320" s="38"/>
      <c r="N320" s="6"/>
    </row>
    <row r="321" spans="1:14" x14ac:dyDescent="0.3">
      <c r="A321" s="181">
        <f>'Tier I - Optional'!A448</f>
        <v>0</v>
      </c>
      <c r="B321" s="181">
        <f>'Tier I - Optional'!B448</f>
        <v>0</v>
      </c>
      <c r="C321" s="316" t="s">
        <v>356</v>
      </c>
      <c r="D321" s="316"/>
      <c r="E321" s="316"/>
      <c r="F321" s="43"/>
      <c r="G321" s="43"/>
      <c r="H321" s="43"/>
      <c r="I321" s="43"/>
      <c r="J321" s="51"/>
      <c r="K321" s="51"/>
      <c r="L321" s="41"/>
      <c r="M321" s="38"/>
      <c r="N321" s="6"/>
    </row>
    <row r="322" spans="1:14" x14ac:dyDescent="0.3">
      <c r="A322" s="181">
        <f>'Tier I - Optional'!A449</f>
        <v>0</v>
      </c>
      <c r="B322" s="181">
        <f>'Tier I - Optional'!B449</f>
        <v>0</v>
      </c>
      <c r="C322" s="322" t="s">
        <v>357</v>
      </c>
      <c r="D322" s="322"/>
      <c r="E322" s="322"/>
      <c r="F322" s="43"/>
      <c r="G322" s="43"/>
      <c r="H322" s="43"/>
      <c r="I322" s="43"/>
      <c r="J322" s="51"/>
      <c r="K322" s="43"/>
      <c r="L322" s="41"/>
      <c r="M322" s="38"/>
      <c r="N322" s="6"/>
    </row>
    <row r="323" spans="1:14" x14ac:dyDescent="0.3">
      <c r="A323" s="181">
        <f>'Tier I - Optional'!A450</f>
        <v>0</v>
      </c>
      <c r="B323" s="181">
        <f>'Tier I - Optional'!B450</f>
        <v>0</v>
      </c>
      <c r="C323" s="322" t="s">
        <v>358</v>
      </c>
      <c r="D323" s="322"/>
      <c r="E323" s="322"/>
      <c r="F323" s="43"/>
      <c r="G323" s="43"/>
      <c r="H323" s="43"/>
      <c r="I323" s="43"/>
      <c r="J323" s="51"/>
      <c r="K323" s="51"/>
      <c r="L323" s="41"/>
      <c r="M323" s="38"/>
      <c r="N323" s="6"/>
    </row>
    <row r="324" spans="1:14" x14ac:dyDescent="0.3">
      <c r="A324" s="181">
        <f>'Tier I - Optional'!A451</f>
        <v>0</v>
      </c>
      <c r="B324" s="181">
        <f>'Tier I - Optional'!B451</f>
        <v>0</v>
      </c>
      <c r="C324" s="322" t="s">
        <v>359</v>
      </c>
      <c r="D324" s="322"/>
      <c r="E324" s="322"/>
      <c r="F324" s="43"/>
      <c r="G324" s="43"/>
      <c r="H324" s="43"/>
      <c r="I324" s="43"/>
      <c r="J324" s="51"/>
      <c r="K324" s="51"/>
      <c r="L324" s="41"/>
      <c r="M324" s="38"/>
      <c r="N324" s="6"/>
    </row>
    <row r="325" spans="1:14" x14ac:dyDescent="0.3">
      <c r="A325" s="181">
        <f>'Tier I - Optional'!A452</f>
        <v>0</v>
      </c>
      <c r="B325" s="181">
        <f>'Tier I - Optional'!B452</f>
        <v>0</v>
      </c>
      <c r="C325" s="316" t="s">
        <v>360</v>
      </c>
      <c r="D325" s="316"/>
      <c r="E325" s="316"/>
      <c r="F325" s="43"/>
      <c r="G325" s="43"/>
      <c r="H325" s="43"/>
      <c r="I325" s="43"/>
      <c r="J325" s="51"/>
      <c r="K325" s="43"/>
      <c r="L325" s="41"/>
      <c r="M325" s="38"/>
      <c r="N325" s="6"/>
    </row>
    <row r="326" spans="1:14" x14ac:dyDescent="0.3">
      <c r="A326" s="181">
        <f>'Tier I - Optional'!A453</f>
        <v>0</v>
      </c>
      <c r="B326" s="181">
        <f>'Tier I - Optional'!B453</f>
        <v>0</v>
      </c>
      <c r="C326" s="322" t="s">
        <v>869</v>
      </c>
      <c r="D326" s="322"/>
      <c r="E326" s="322"/>
      <c r="F326" s="43"/>
      <c r="G326" s="43"/>
      <c r="H326" s="43"/>
      <c r="I326" s="43"/>
      <c r="J326" s="51"/>
      <c r="K326" s="43"/>
      <c r="L326" s="41"/>
      <c r="M326" s="38"/>
      <c r="N326" s="6"/>
    </row>
    <row r="327" spans="1:14" ht="18" customHeight="1" x14ac:dyDescent="0.3">
      <c r="A327" s="181">
        <f>'Tier I - Optional'!A454</f>
        <v>0</v>
      </c>
      <c r="B327" s="181">
        <f>'Tier I - Optional'!B454</f>
        <v>0</v>
      </c>
      <c r="C327" s="322" t="s">
        <v>362</v>
      </c>
      <c r="D327" s="322"/>
      <c r="E327" s="322"/>
      <c r="F327" s="43"/>
      <c r="G327" s="43"/>
      <c r="H327" s="43"/>
      <c r="I327" s="43"/>
      <c r="J327" s="51"/>
      <c r="K327" s="43"/>
      <c r="L327" s="41"/>
      <c r="M327" s="38"/>
      <c r="N327" s="6"/>
    </row>
    <row r="328" spans="1:14" x14ac:dyDescent="0.3">
      <c r="A328" s="181">
        <f>'Tier I - Optional'!A455</f>
        <v>0</v>
      </c>
      <c r="B328" s="181">
        <f>'Tier I - Optional'!B455</f>
        <v>0</v>
      </c>
      <c r="C328" s="322" t="s">
        <v>363</v>
      </c>
      <c r="D328" s="322"/>
      <c r="E328" s="322"/>
      <c r="F328" s="43"/>
      <c r="G328" s="43"/>
      <c r="H328" s="43"/>
      <c r="I328" s="43"/>
      <c r="J328" s="43"/>
      <c r="K328" s="43"/>
      <c r="L328" s="41"/>
      <c r="M328" s="38"/>
      <c r="N328" s="6"/>
    </row>
    <row r="329" spans="1:14" x14ac:dyDescent="0.3">
      <c r="A329" s="181">
        <f>'Tier I - Optional'!A456</f>
        <v>0</v>
      </c>
      <c r="B329" s="181">
        <f>'Tier I - Optional'!B456</f>
        <v>0</v>
      </c>
      <c r="C329" s="322" t="s">
        <v>364</v>
      </c>
      <c r="D329" s="322"/>
      <c r="E329" s="322"/>
      <c r="F329" s="43"/>
      <c r="G329" s="43"/>
      <c r="H329" s="43"/>
      <c r="I329" s="43"/>
      <c r="J329" s="51"/>
      <c r="K329" s="43"/>
      <c r="L329" s="41"/>
      <c r="M329" s="38"/>
      <c r="N329" s="6"/>
    </row>
    <row r="330" spans="1:14" x14ac:dyDescent="0.3">
      <c r="A330" s="181">
        <f>'Tier I - Optional'!A457</f>
        <v>0</v>
      </c>
      <c r="B330" s="181">
        <f>'Tier I - Optional'!B457</f>
        <v>0</v>
      </c>
      <c r="C330" s="358" t="s">
        <v>365</v>
      </c>
      <c r="D330" s="359"/>
      <c r="E330" s="360"/>
      <c r="F330" s="43"/>
      <c r="G330" s="43"/>
      <c r="H330" s="43"/>
      <c r="I330" s="43"/>
      <c r="J330" s="51"/>
      <c r="K330" s="43"/>
      <c r="L330" s="41"/>
      <c r="M330" s="38"/>
      <c r="N330" s="6"/>
    </row>
    <row r="331" spans="1:14" x14ac:dyDescent="0.3">
      <c r="A331" s="181">
        <f>'Tier I - Optional'!A457</f>
        <v>0</v>
      </c>
      <c r="B331" s="181">
        <f>'Tier I - Optional'!B457</f>
        <v>0</v>
      </c>
      <c r="C331" s="318" t="s">
        <v>317</v>
      </c>
      <c r="D331" s="318"/>
      <c r="E331" s="318"/>
      <c r="F331" s="43"/>
      <c r="G331" s="43"/>
      <c r="H331" s="43"/>
      <c r="I331" s="43"/>
      <c r="J331" s="43"/>
      <c r="K331" s="43"/>
      <c r="L331" s="41"/>
      <c r="M331" s="45"/>
      <c r="N331" s="6"/>
    </row>
    <row r="332" spans="1:14" x14ac:dyDescent="0.3">
      <c r="A332" s="181">
        <f>'Tier I - Optional'!A458</f>
        <v>0</v>
      </c>
      <c r="B332" s="181">
        <f>'Tier I - Optional'!B458</f>
        <v>0</v>
      </c>
      <c r="C332" s="317" t="s">
        <v>107</v>
      </c>
      <c r="D332" s="317"/>
      <c r="E332" s="317"/>
      <c r="F332" s="41"/>
      <c r="G332" s="41"/>
      <c r="H332" s="43"/>
      <c r="I332" s="43"/>
      <c r="J332" s="43"/>
      <c r="K332" s="43"/>
      <c r="L332" s="41"/>
      <c r="M332" s="45"/>
      <c r="N332" s="6"/>
    </row>
    <row r="333" spans="1:14" x14ac:dyDescent="0.3">
      <c r="A333" s="181">
        <f>'Tier I - Optional'!A459</f>
        <v>0</v>
      </c>
      <c r="B333" s="181">
        <f>'Tier I - Optional'!B459</f>
        <v>0</v>
      </c>
      <c r="C333" s="317" t="s">
        <v>108</v>
      </c>
      <c r="D333" s="317"/>
      <c r="E333" s="317"/>
      <c r="F333" s="41"/>
      <c r="G333" s="41"/>
      <c r="H333" s="43"/>
      <c r="I333" s="43"/>
      <c r="J333" s="43"/>
      <c r="K333" s="43"/>
      <c r="L333" s="41"/>
      <c r="M333" s="45"/>
      <c r="N333" s="6"/>
    </row>
    <row r="334" spans="1:14" x14ac:dyDescent="0.3">
      <c r="A334" s="181">
        <f>'Tier I - Optional'!A460</f>
        <v>0</v>
      </c>
      <c r="B334" s="181">
        <f>'Tier I - Optional'!B460</f>
        <v>0</v>
      </c>
      <c r="C334" s="317" t="s">
        <v>319</v>
      </c>
      <c r="D334" s="317"/>
      <c r="E334" s="317"/>
      <c r="F334" s="41"/>
      <c r="G334" s="41"/>
      <c r="H334" s="43"/>
      <c r="I334" s="43"/>
      <c r="J334" s="43"/>
      <c r="K334" s="43"/>
      <c r="L334" s="41"/>
      <c r="M334" s="45"/>
      <c r="N334" s="6"/>
    </row>
    <row r="335" spans="1:14" x14ac:dyDescent="0.3">
      <c r="A335" s="181">
        <f>'Tier I - Optional'!A461</f>
        <v>0</v>
      </c>
      <c r="B335" s="181">
        <f>'Tier I - Optional'!B461</f>
        <v>0</v>
      </c>
      <c r="C335" s="317" t="s">
        <v>109</v>
      </c>
      <c r="D335" s="317"/>
      <c r="E335" s="317"/>
      <c r="F335" s="43"/>
      <c r="G335" s="43"/>
      <c r="H335" s="43"/>
      <c r="I335" s="43"/>
      <c r="J335" s="43"/>
      <c r="K335" s="43"/>
      <c r="L335" s="41"/>
      <c r="M335" s="45"/>
      <c r="N335" s="6"/>
    </row>
    <row r="336" spans="1:14" x14ac:dyDescent="0.3">
      <c r="A336" s="181">
        <f>'Tier I - Optional'!A462</f>
        <v>0</v>
      </c>
      <c r="B336" s="181">
        <f>'Tier I - Optional'!B462</f>
        <v>0</v>
      </c>
      <c r="C336" s="317" t="s">
        <v>320</v>
      </c>
      <c r="D336" s="317"/>
      <c r="E336" s="317"/>
      <c r="F336" s="43"/>
      <c r="G336" s="43"/>
      <c r="H336" s="43"/>
      <c r="I336" s="43"/>
      <c r="J336" s="43"/>
      <c r="K336" s="43"/>
      <c r="L336" s="41"/>
      <c r="M336" s="45"/>
      <c r="N336" s="6"/>
    </row>
    <row r="337" spans="1:14" x14ac:dyDescent="0.3">
      <c r="A337" s="211">
        <f>SUM(A301:A336)</f>
        <v>0</v>
      </c>
      <c r="B337" s="22">
        <v>36</v>
      </c>
      <c r="C337" s="294" t="s">
        <v>366</v>
      </c>
      <c r="D337" s="295"/>
      <c r="E337" s="296"/>
      <c r="F337" s="187"/>
      <c r="G337" s="176"/>
      <c r="H337" s="176"/>
      <c r="I337" s="176"/>
      <c r="J337" s="176"/>
      <c r="K337" s="176"/>
      <c r="L337" s="176"/>
      <c r="M337" s="196"/>
      <c r="N337" s="6"/>
    </row>
    <row r="338" spans="1:14" ht="14.4" x14ac:dyDescent="0.3">
      <c r="A338" s="22"/>
      <c r="B338" s="22"/>
      <c r="C338" s="21"/>
      <c r="D338" s="21"/>
      <c r="E338" s="21"/>
      <c r="F338" s="35"/>
      <c r="G338" s="35"/>
      <c r="H338" s="35"/>
      <c r="I338" s="35"/>
      <c r="J338" s="35"/>
      <c r="K338" s="35"/>
      <c r="L338" s="39"/>
      <c r="M338" s="40"/>
      <c r="N338" s="6"/>
    </row>
    <row r="339" spans="1:14" ht="17.399999999999999" x14ac:dyDescent="0.3">
      <c r="A339" s="305" t="s">
        <v>367</v>
      </c>
      <c r="B339" s="306"/>
      <c r="C339" s="306"/>
      <c r="D339" s="306"/>
      <c r="E339" s="306"/>
      <c r="F339" s="198"/>
      <c r="G339" s="198"/>
      <c r="H339" s="198"/>
      <c r="I339" s="198"/>
      <c r="J339" s="198"/>
      <c r="K339" s="198"/>
      <c r="L339" s="198"/>
      <c r="M339" s="199"/>
      <c r="N339" s="6"/>
    </row>
    <row r="340" spans="1:14" x14ac:dyDescent="0.3">
      <c r="A340" s="181">
        <f>'Tier I - Optional'!A467</f>
        <v>0</v>
      </c>
      <c r="B340" s="181">
        <f>'Tier I - Optional'!B467</f>
        <v>0</v>
      </c>
      <c r="C340" s="317" t="s">
        <v>304</v>
      </c>
      <c r="D340" s="317"/>
      <c r="E340" s="317"/>
      <c r="F340" s="43"/>
      <c r="G340" s="43"/>
      <c r="H340" s="43"/>
      <c r="I340" s="43"/>
      <c r="J340" s="43"/>
      <c r="K340" s="43"/>
      <c r="L340" s="41"/>
      <c r="M340" s="45"/>
      <c r="N340" s="6"/>
    </row>
    <row r="341" spans="1:14" x14ac:dyDescent="0.3">
      <c r="A341" s="181">
        <f>'Tier I - Optional'!A468</f>
        <v>0</v>
      </c>
      <c r="B341" s="181">
        <f>'Tier I - Optional'!B468</f>
        <v>0</v>
      </c>
      <c r="C341" s="317" t="s">
        <v>305</v>
      </c>
      <c r="D341" s="317"/>
      <c r="E341" s="317"/>
      <c r="F341" s="43"/>
      <c r="G341" s="43"/>
      <c r="H341" s="43"/>
      <c r="I341" s="43"/>
      <c r="J341" s="43"/>
      <c r="K341" s="43"/>
      <c r="L341" s="41"/>
      <c r="M341" s="45"/>
      <c r="N341" s="6"/>
    </row>
    <row r="342" spans="1:14" x14ac:dyDescent="0.3">
      <c r="A342" s="181">
        <f>'Tier I - Optional'!A469</f>
        <v>0</v>
      </c>
      <c r="B342" s="181">
        <f>'Tier I - Optional'!B469</f>
        <v>0</v>
      </c>
      <c r="C342" s="317" t="s">
        <v>92</v>
      </c>
      <c r="D342" s="317"/>
      <c r="E342" s="317"/>
      <c r="F342" s="43"/>
      <c r="G342" s="43"/>
      <c r="H342" s="43"/>
      <c r="I342" s="43"/>
      <c r="J342" s="43"/>
      <c r="K342" s="43"/>
      <c r="L342" s="41"/>
      <c r="M342" s="45"/>
      <c r="N342" s="6"/>
    </row>
    <row r="343" spans="1:14" x14ac:dyDescent="0.3">
      <c r="A343" s="181">
        <f>'Tier I - Optional'!A470</f>
        <v>0</v>
      </c>
      <c r="B343" s="181">
        <f>'Tier I - Optional'!B470</f>
        <v>0</v>
      </c>
      <c r="C343" s="317" t="s">
        <v>93</v>
      </c>
      <c r="D343" s="317"/>
      <c r="E343" s="317"/>
      <c r="F343" s="43"/>
      <c r="G343" s="43"/>
      <c r="H343" s="43"/>
      <c r="I343" s="43"/>
      <c r="J343" s="43"/>
      <c r="K343" s="43"/>
      <c r="L343" s="41"/>
      <c r="M343" s="45"/>
      <c r="N343" s="6"/>
    </row>
    <row r="344" spans="1:14" x14ac:dyDescent="0.3">
      <c r="A344" s="181">
        <f>'Tier I - Optional'!A471</f>
        <v>0</v>
      </c>
      <c r="B344" s="181">
        <f>'Tier I - Optional'!B471</f>
        <v>0</v>
      </c>
      <c r="C344" s="317" t="s">
        <v>94</v>
      </c>
      <c r="D344" s="317"/>
      <c r="E344" s="317"/>
      <c r="F344" s="41"/>
      <c r="G344" s="41"/>
      <c r="H344" s="43"/>
      <c r="I344" s="43"/>
      <c r="J344" s="43"/>
      <c r="K344" s="43"/>
      <c r="L344" s="41"/>
      <c r="M344" s="45"/>
      <c r="N344" s="6"/>
    </row>
    <row r="345" spans="1:14" x14ac:dyDescent="0.3">
      <c r="A345" s="181">
        <f>'Tier I - Optional'!A472</f>
        <v>0</v>
      </c>
      <c r="B345" s="181">
        <f>'Tier I - Optional'!B472</f>
        <v>0</v>
      </c>
      <c r="C345" s="317" t="s">
        <v>95</v>
      </c>
      <c r="D345" s="317"/>
      <c r="E345" s="317"/>
      <c r="F345" s="41"/>
      <c r="G345" s="41"/>
      <c r="H345" s="43"/>
      <c r="I345" s="43"/>
      <c r="J345" s="43"/>
      <c r="K345" s="43"/>
      <c r="L345" s="41"/>
      <c r="M345" s="45"/>
      <c r="N345" s="6"/>
    </row>
    <row r="346" spans="1:14" x14ac:dyDescent="0.3">
      <c r="A346" s="181">
        <f>'Tier I - Optional'!A473</f>
        <v>0</v>
      </c>
      <c r="B346" s="181">
        <f>'Tier I - Optional'!B473</f>
        <v>0</v>
      </c>
      <c r="C346" s="318" t="s">
        <v>306</v>
      </c>
      <c r="D346" s="318"/>
      <c r="E346" s="318"/>
      <c r="F346" s="43"/>
      <c r="G346" s="43"/>
      <c r="H346" s="43"/>
      <c r="I346" s="43"/>
      <c r="J346" s="43"/>
      <c r="K346" s="43"/>
      <c r="L346" s="41"/>
      <c r="M346" s="45"/>
      <c r="N346" s="6"/>
    </row>
    <row r="347" spans="1:14" x14ac:dyDescent="0.3">
      <c r="A347" s="181">
        <f>'Tier I - Optional'!A474</f>
        <v>0</v>
      </c>
      <c r="B347" s="181">
        <f>'Tier I - Optional'!B474</f>
        <v>0</v>
      </c>
      <c r="C347" s="318" t="s">
        <v>308</v>
      </c>
      <c r="D347" s="318"/>
      <c r="E347" s="318"/>
      <c r="F347" s="43"/>
      <c r="G347" s="43"/>
      <c r="H347" s="43"/>
      <c r="I347" s="43"/>
      <c r="J347" s="43"/>
      <c r="K347" s="43"/>
      <c r="L347" s="41"/>
      <c r="M347" s="45"/>
      <c r="N347" s="6"/>
    </row>
    <row r="348" spans="1:14" x14ac:dyDescent="0.3">
      <c r="A348" s="181">
        <f>'Tier I - Optional'!A475</f>
        <v>0</v>
      </c>
      <c r="B348" s="181">
        <f>'Tier I - Optional'!B475</f>
        <v>0</v>
      </c>
      <c r="C348" s="318" t="s">
        <v>309</v>
      </c>
      <c r="D348" s="318"/>
      <c r="E348" s="318"/>
      <c r="F348" s="43"/>
      <c r="G348" s="43"/>
      <c r="H348" s="43"/>
      <c r="I348" s="43"/>
      <c r="J348" s="43"/>
      <c r="K348" s="43"/>
      <c r="L348" s="41"/>
      <c r="M348" s="45"/>
      <c r="N348" s="6"/>
    </row>
    <row r="349" spans="1:14" x14ac:dyDescent="0.3">
      <c r="A349" s="181">
        <f>'Tier I - Optional'!A476</f>
        <v>0</v>
      </c>
      <c r="B349" s="181">
        <f>'Tier I - Optional'!B476</f>
        <v>0</v>
      </c>
      <c r="C349" s="316" t="s">
        <v>368</v>
      </c>
      <c r="D349" s="316"/>
      <c r="E349" s="316"/>
      <c r="F349" s="51"/>
      <c r="G349" s="51"/>
      <c r="H349" s="51"/>
      <c r="I349" s="34"/>
      <c r="J349" s="51"/>
      <c r="K349" s="51"/>
      <c r="L349" s="51"/>
      <c r="M349" s="51"/>
      <c r="N349" s="6"/>
    </row>
    <row r="350" spans="1:14" x14ac:dyDescent="0.3">
      <c r="A350" s="181">
        <f>'Tier I - Optional'!A477</f>
        <v>0</v>
      </c>
      <c r="B350" s="181">
        <f>'Tier I - Optional'!B477</f>
        <v>0</v>
      </c>
      <c r="C350" s="316" t="s">
        <v>369</v>
      </c>
      <c r="D350" s="316"/>
      <c r="E350" s="316"/>
      <c r="F350" s="43"/>
      <c r="G350" s="43"/>
      <c r="H350" s="43"/>
      <c r="I350" s="43"/>
      <c r="J350" s="51"/>
      <c r="K350" s="51"/>
      <c r="L350" s="41"/>
      <c r="M350" s="38"/>
      <c r="N350" s="6"/>
    </row>
    <row r="351" spans="1:14" x14ac:dyDescent="0.3">
      <c r="A351" s="181">
        <f>'Tier I - Optional'!A478</f>
        <v>0</v>
      </c>
      <c r="B351" s="181">
        <f>'Tier I - Optional'!B478</f>
        <v>0</v>
      </c>
      <c r="C351" s="316" t="s">
        <v>370</v>
      </c>
      <c r="D351" s="316"/>
      <c r="E351" s="316"/>
      <c r="F351" s="43"/>
      <c r="G351" s="43"/>
      <c r="H351" s="43"/>
      <c r="I351" s="43"/>
      <c r="J351" s="51"/>
      <c r="K351" s="51"/>
      <c r="L351" s="41"/>
      <c r="M351" s="38"/>
      <c r="N351" s="6"/>
    </row>
    <row r="352" spans="1:14" x14ac:dyDescent="0.3">
      <c r="A352" s="181">
        <f>'Tier I - Optional'!A479</f>
        <v>0</v>
      </c>
      <c r="B352" s="181">
        <f>'Tier I - Optional'!B479</f>
        <v>0</v>
      </c>
      <c r="C352" s="322" t="s">
        <v>371</v>
      </c>
      <c r="D352" s="322"/>
      <c r="E352" s="322"/>
      <c r="F352" s="43"/>
      <c r="G352" s="43"/>
      <c r="H352" s="43"/>
      <c r="I352" s="43"/>
      <c r="J352" s="43"/>
      <c r="K352" s="51"/>
      <c r="L352" s="41"/>
      <c r="M352" s="38"/>
      <c r="N352" s="6"/>
    </row>
    <row r="353" spans="1:14" x14ac:dyDescent="0.3">
      <c r="A353" s="181">
        <f>'Tier I - Optional'!A480</f>
        <v>0</v>
      </c>
      <c r="B353" s="181">
        <f>'Tier I - Optional'!B480</f>
        <v>0</v>
      </c>
      <c r="C353" s="322" t="s">
        <v>372</v>
      </c>
      <c r="D353" s="322"/>
      <c r="E353" s="322"/>
      <c r="F353" s="43"/>
      <c r="G353" s="43"/>
      <c r="H353" s="43"/>
      <c r="I353" s="43"/>
      <c r="J353" s="43"/>
      <c r="K353" s="51"/>
      <c r="L353" s="41"/>
      <c r="M353" s="38"/>
      <c r="N353" s="6"/>
    </row>
    <row r="354" spans="1:14" x14ac:dyDescent="0.3">
      <c r="A354" s="181">
        <f>'Tier I - Optional'!A481</f>
        <v>0</v>
      </c>
      <c r="B354" s="181">
        <f>'Tier I - Optional'!B481</f>
        <v>0</v>
      </c>
      <c r="C354" s="322" t="s">
        <v>373</v>
      </c>
      <c r="D354" s="322"/>
      <c r="E354" s="322"/>
      <c r="F354" s="43"/>
      <c r="G354" s="43"/>
      <c r="H354" s="43"/>
      <c r="I354" s="43"/>
      <c r="J354" s="43"/>
      <c r="K354" s="51"/>
      <c r="L354" s="41"/>
      <c r="M354" s="38"/>
      <c r="N354" s="6"/>
    </row>
    <row r="355" spans="1:14" x14ac:dyDescent="0.3">
      <c r="A355" s="181">
        <f>'Tier I - Optional'!A482</f>
        <v>0</v>
      </c>
      <c r="B355" s="181">
        <f>'Tier I - Optional'!B482</f>
        <v>0</v>
      </c>
      <c r="C355" s="322" t="s">
        <v>374</v>
      </c>
      <c r="D355" s="322"/>
      <c r="E355" s="322"/>
      <c r="F355" s="43"/>
      <c r="G355" s="43"/>
      <c r="H355" s="43"/>
      <c r="I355" s="43"/>
      <c r="J355" s="43"/>
      <c r="K355" s="51"/>
      <c r="L355" s="41"/>
      <c r="M355" s="38"/>
      <c r="N355" s="6"/>
    </row>
    <row r="356" spans="1:14" x14ac:dyDescent="0.3">
      <c r="A356" s="181">
        <f>'Tier I - Optional'!A483</f>
        <v>0</v>
      </c>
      <c r="B356" s="181">
        <f>'Tier I - Optional'!B483</f>
        <v>0</v>
      </c>
      <c r="C356" s="322" t="s">
        <v>375</v>
      </c>
      <c r="D356" s="322"/>
      <c r="E356" s="322"/>
      <c r="F356" s="43"/>
      <c r="G356" s="43"/>
      <c r="H356" s="43"/>
      <c r="I356" s="43"/>
      <c r="J356" s="43"/>
      <c r="K356" s="51"/>
      <c r="L356" s="41"/>
      <c r="M356" s="38"/>
      <c r="N356" s="6"/>
    </row>
    <row r="357" spans="1:14" x14ac:dyDescent="0.3">
      <c r="A357" s="181">
        <f>'Tier I - Optional'!A485</f>
        <v>0</v>
      </c>
      <c r="B357" s="181">
        <f>'Tier I - Optional'!B485</f>
        <v>0</v>
      </c>
      <c r="C357" s="349" t="s">
        <v>1024</v>
      </c>
      <c r="D357" s="349"/>
      <c r="E357" s="349"/>
      <c r="F357" s="43"/>
      <c r="G357" s="43"/>
      <c r="H357" s="43"/>
      <c r="I357" s="43"/>
      <c r="J357" s="43"/>
      <c r="K357" s="51"/>
      <c r="L357" s="41"/>
      <c r="M357" s="38"/>
      <c r="N357" s="6"/>
    </row>
    <row r="358" spans="1:14" x14ac:dyDescent="0.3">
      <c r="A358" s="181">
        <f>'Tier I - Optional'!A486</f>
        <v>0</v>
      </c>
      <c r="B358" s="181">
        <f>'Tier I - Optional'!B486</f>
        <v>0</v>
      </c>
      <c r="C358" s="316" t="s">
        <v>377</v>
      </c>
      <c r="D358" s="316"/>
      <c r="E358" s="316"/>
      <c r="F358" s="51"/>
      <c r="G358" s="51"/>
      <c r="H358" s="43"/>
      <c r="I358" s="43"/>
      <c r="J358" s="43"/>
      <c r="K358" s="43"/>
      <c r="L358" s="41"/>
      <c r="M358" s="38"/>
      <c r="N358" s="6"/>
    </row>
    <row r="359" spans="1:14" x14ac:dyDescent="0.3">
      <c r="A359" s="181">
        <f>'Tier I - Optional'!A487</f>
        <v>0</v>
      </c>
      <c r="B359" s="181">
        <f>'Tier I - Optional'!B487</f>
        <v>0</v>
      </c>
      <c r="C359" s="316" t="s">
        <v>378</v>
      </c>
      <c r="D359" s="316"/>
      <c r="E359" s="316"/>
      <c r="F359" s="43"/>
      <c r="G359" s="43"/>
      <c r="H359" s="43"/>
      <c r="I359" s="43"/>
      <c r="J359" s="51"/>
      <c r="K359" s="43"/>
      <c r="L359" s="41"/>
      <c r="M359" s="38"/>
      <c r="N359" s="6"/>
    </row>
    <row r="360" spans="1:14" x14ac:dyDescent="0.3">
      <c r="A360" s="181">
        <f>'Tier I - Optional'!A488</f>
        <v>0</v>
      </c>
      <c r="B360" s="181">
        <f>'Tier I - Optional'!B488</f>
        <v>0</v>
      </c>
      <c r="C360" s="316" t="s">
        <v>379</v>
      </c>
      <c r="D360" s="316"/>
      <c r="E360" s="316"/>
      <c r="F360" s="43"/>
      <c r="G360" s="43"/>
      <c r="H360" s="43"/>
      <c r="I360" s="43"/>
      <c r="J360" s="51"/>
      <c r="K360" s="51"/>
      <c r="L360" s="41"/>
      <c r="M360" s="38"/>
      <c r="N360" s="6"/>
    </row>
    <row r="361" spans="1:14" x14ac:dyDescent="0.3">
      <c r="A361" s="181">
        <f>'Tier I - Optional'!A489</f>
        <v>0</v>
      </c>
      <c r="B361" s="181">
        <f>'Tier I - Optional'!B489</f>
        <v>0</v>
      </c>
      <c r="C361" s="316" t="s">
        <v>380</v>
      </c>
      <c r="D361" s="316"/>
      <c r="E361" s="316"/>
      <c r="F361" s="43"/>
      <c r="G361" s="43"/>
      <c r="H361" s="43"/>
      <c r="I361" s="43"/>
      <c r="J361" s="51"/>
      <c r="K361" s="51"/>
      <c r="L361" s="41"/>
      <c r="M361" s="38"/>
      <c r="N361" s="6"/>
    </row>
    <row r="362" spans="1:14" x14ac:dyDescent="0.3">
      <c r="A362" s="181">
        <f>'Tier I - Optional'!A490</f>
        <v>0</v>
      </c>
      <c r="B362" s="181">
        <f>'Tier I - Optional'!B490</f>
        <v>0</v>
      </c>
      <c r="C362" s="316" t="s">
        <v>381</v>
      </c>
      <c r="D362" s="316"/>
      <c r="E362" s="316"/>
      <c r="F362" s="43"/>
      <c r="G362" s="43"/>
      <c r="H362" s="43"/>
      <c r="I362" s="43"/>
      <c r="J362" s="43"/>
      <c r="K362" s="51"/>
      <c r="L362" s="41"/>
      <c r="M362" s="38"/>
      <c r="N362" s="6"/>
    </row>
    <row r="363" spans="1:14" x14ac:dyDescent="0.3">
      <c r="A363" s="181">
        <f>'Tier I - Optional'!A491</f>
        <v>0</v>
      </c>
      <c r="B363" s="181">
        <f>'Tier I - Optional'!B491</f>
        <v>0</v>
      </c>
      <c r="C363" s="316" t="s">
        <v>382</v>
      </c>
      <c r="D363" s="316"/>
      <c r="E363" s="316"/>
      <c r="F363" s="43"/>
      <c r="G363" s="43"/>
      <c r="H363" s="43"/>
      <c r="I363" s="43"/>
      <c r="J363" s="51"/>
      <c r="K363" s="43"/>
      <c r="L363" s="41"/>
      <c r="M363" s="38"/>
      <c r="N363" s="6"/>
    </row>
    <row r="364" spans="1:14" x14ac:dyDescent="0.3">
      <c r="A364" s="181">
        <f>'Tier I - Optional'!A492</f>
        <v>0</v>
      </c>
      <c r="B364" s="181">
        <f>'Tier I - Optional'!B492</f>
        <v>0</v>
      </c>
      <c r="C364" s="316" t="s">
        <v>383</v>
      </c>
      <c r="D364" s="316"/>
      <c r="E364" s="316"/>
      <c r="F364" s="51"/>
      <c r="G364" s="51"/>
      <c r="H364" s="43"/>
      <c r="I364" s="43"/>
      <c r="J364" s="43"/>
      <c r="K364" s="51"/>
      <c r="L364" s="41"/>
      <c r="M364" s="38"/>
      <c r="N364" s="6"/>
    </row>
    <row r="365" spans="1:14" ht="30.75" customHeight="1" x14ac:dyDescent="0.3">
      <c r="A365" s="181">
        <f>'Tier I - Optional'!A493</f>
        <v>0</v>
      </c>
      <c r="B365" s="181">
        <f>'Tier I - Optional'!B493</f>
        <v>0</v>
      </c>
      <c r="C365" s="316" t="s">
        <v>1025</v>
      </c>
      <c r="D365" s="316"/>
      <c r="E365" s="316"/>
      <c r="F365" s="43"/>
      <c r="G365" s="43"/>
      <c r="H365" s="43"/>
      <c r="I365" s="43"/>
      <c r="J365" s="51"/>
      <c r="K365" s="43"/>
      <c r="L365" s="41"/>
      <c r="M365" s="38"/>
      <c r="N365" s="6"/>
    </row>
    <row r="366" spans="1:14" x14ac:dyDescent="0.3">
      <c r="A366" s="181">
        <f>'Tier I - Optional'!A494</f>
        <v>0</v>
      </c>
      <c r="B366" s="181">
        <f>'Tier I - Optional'!B494</f>
        <v>0</v>
      </c>
      <c r="C366" s="318" t="s">
        <v>317</v>
      </c>
      <c r="D366" s="318"/>
      <c r="E366" s="318"/>
      <c r="F366" s="43"/>
      <c r="G366" s="43"/>
      <c r="H366" s="43"/>
      <c r="I366" s="43"/>
      <c r="J366" s="43"/>
      <c r="K366" s="43"/>
      <c r="L366" s="41"/>
      <c r="M366" s="45"/>
      <c r="N366" s="6"/>
    </row>
    <row r="367" spans="1:14" x14ac:dyDescent="0.3">
      <c r="A367" s="181">
        <f>'Tier I - Optional'!A495</f>
        <v>0</v>
      </c>
      <c r="B367" s="181">
        <f>'Tier I - Optional'!B495</f>
        <v>0</v>
      </c>
      <c r="C367" s="317" t="s">
        <v>107</v>
      </c>
      <c r="D367" s="317"/>
      <c r="E367" s="317"/>
      <c r="F367" s="41"/>
      <c r="G367" s="41"/>
      <c r="H367" s="43"/>
      <c r="I367" s="43"/>
      <c r="J367" s="43"/>
      <c r="K367" s="43"/>
      <c r="L367" s="41"/>
      <c r="M367" s="45"/>
      <c r="N367" s="6"/>
    </row>
    <row r="368" spans="1:14" x14ac:dyDescent="0.3">
      <c r="A368" s="181">
        <f>'Tier I - Optional'!A496</f>
        <v>0</v>
      </c>
      <c r="B368" s="181">
        <f>'Tier I - Optional'!B496</f>
        <v>0</v>
      </c>
      <c r="C368" s="318" t="s">
        <v>1018</v>
      </c>
      <c r="D368" s="318"/>
      <c r="E368" s="318"/>
      <c r="F368" s="43"/>
      <c r="G368" s="43"/>
      <c r="H368" s="43"/>
      <c r="I368" s="43"/>
      <c r="J368" s="43"/>
      <c r="K368" s="43"/>
      <c r="L368" s="41"/>
      <c r="M368" s="38"/>
      <c r="N368" s="6"/>
    </row>
    <row r="369" spans="1:14" x14ac:dyDescent="0.3">
      <c r="A369" s="181">
        <f>'Tier I - Optional'!A497</f>
        <v>0</v>
      </c>
      <c r="B369" s="181">
        <f>'Tier I - Optional'!B497</f>
        <v>0</v>
      </c>
      <c r="C369" s="318" t="s">
        <v>385</v>
      </c>
      <c r="D369" s="318"/>
      <c r="E369" s="318"/>
      <c r="F369" s="43"/>
      <c r="G369" s="43"/>
      <c r="H369" s="43"/>
      <c r="I369" s="43"/>
      <c r="J369" s="43"/>
      <c r="K369" s="43"/>
      <c r="L369" s="41"/>
      <c r="M369" s="38"/>
      <c r="N369" s="6"/>
    </row>
    <row r="370" spans="1:14" x14ac:dyDescent="0.3">
      <c r="A370" s="181">
        <f>'Tier I - Optional'!A498</f>
        <v>0</v>
      </c>
      <c r="B370" s="181">
        <f>'Tier I - Optional'!B498</f>
        <v>0</v>
      </c>
      <c r="C370" s="317" t="s">
        <v>108</v>
      </c>
      <c r="D370" s="317"/>
      <c r="E370" s="317"/>
      <c r="F370" s="41"/>
      <c r="G370" s="41"/>
      <c r="H370" s="43"/>
      <c r="I370" s="43"/>
      <c r="J370" s="43"/>
      <c r="K370" s="43"/>
      <c r="L370" s="41"/>
      <c r="M370" s="45"/>
      <c r="N370" s="6"/>
    </row>
    <row r="371" spans="1:14" x14ac:dyDescent="0.3">
      <c r="A371" s="181">
        <f>'Tier I - Optional'!A499</f>
        <v>0</v>
      </c>
      <c r="B371" s="181">
        <f>'Tier I - Optional'!B499</f>
        <v>0</v>
      </c>
      <c r="C371" s="317" t="s">
        <v>319</v>
      </c>
      <c r="D371" s="317"/>
      <c r="E371" s="317"/>
      <c r="F371" s="41"/>
      <c r="G371" s="41"/>
      <c r="H371" s="43"/>
      <c r="I371" s="43"/>
      <c r="J371" s="43"/>
      <c r="K371" s="43"/>
      <c r="L371" s="41"/>
      <c r="M371" s="45"/>
      <c r="N371" s="6"/>
    </row>
    <row r="372" spans="1:14" x14ac:dyDescent="0.3">
      <c r="A372" s="181">
        <f>'Tier I - Optional'!A500</f>
        <v>0</v>
      </c>
      <c r="B372" s="181">
        <f>'Tier I - Optional'!B500</f>
        <v>0</v>
      </c>
      <c r="C372" s="317" t="s">
        <v>109</v>
      </c>
      <c r="D372" s="317"/>
      <c r="E372" s="317"/>
      <c r="F372" s="43"/>
      <c r="G372" s="43"/>
      <c r="H372" s="43"/>
      <c r="I372" s="43"/>
      <c r="J372" s="43"/>
      <c r="K372" s="43"/>
      <c r="L372" s="41"/>
      <c r="M372" s="45"/>
      <c r="N372" s="6"/>
    </row>
    <row r="373" spans="1:14" x14ac:dyDescent="0.3">
      <c r="A373" s="181">
        <f>'Tier I - Optional'!A501</f>
        <v>0</v>
      </c>
      <c r="B373" s="181">
        <f>'Tier I - Optional'!B501</f>
        <v>0</v>
      </c>
      <c r="C373" s="317" t="s">
        <v>320</v>
      </c>
      <c r="D373" s="317"/>
      <c r="E373" s="317"/>
      <c r="F373" s="43"/>
      <c r="G373" s="43"/>
      <c r="H373" s="43"/>
      <c r="I373" s="43"/>
      <c r="J373" s="43"/>
      <c r="K373" s="43"/>
      <c r="L373" s="41"/>
      <c r="M373" s="45"/>
      <c r="N373" s="6"/>
    </row>
    <row r="374" spans="1:14" x14ac:dyDescent="0.3">
      <c r="A374" s="211">
        <f>SUM(A340:A373)</f>
        <v>0</v>
      </c>
      <c r="B374" s="22">
        <v>34</v>
      </c>
      <c r="C374" s="294" t="s">
        <v>386</v>
      </c>
      <c r="D374" s="295"/>
      <c r="E374" s="296"/>
      <c r="F374" s="187"/>
      <c r="G374" s="176"/>
      <c r="H374" s="176"/>
      <c r="I374" s="176"/>
      <c r="J374" s="176"/>
      <c r="K374" s="176"/>
      <c r="L374" s="176"/>
      <c r="M374" s="196"/>
      <c r="N374" s="6"/>
    </row>
    <row r="375" spans="1:14" ht="14.4" x14ac:dyDescent="0.3">
      <c r="A375" s="22"/>
      <c r="B375" s="22"/>
      <c r="C375" s="21"/>
      <c r="D375" s="21"/>
      <c r="E375" s="21"/>
      <c r="F375" s="35"/>
      <c r="G375" s="35"/>
      <c r="H375" s="35"/>
      <c r="I375" s="35"/>
      <c r="J375" s="35"/>
      <c r="K375" s="35"/>
      <c r="L375" s="39"/>
      <c r="M375" s="40"/>
      <c r="N375" s="6"/>
    </row>
    <row r="376" spans="1:14" ht="17.399999999999999" x14ac:dyDescent="0.3">
      <c r="A376" s="305" t="s">
        <v>387</v>
      </c>
      <c r="B376" s="306"/>
      <c r="C376" s="306"/>
      <c r="D376" s="306"/>
      <c r="E376" s="306"/>
      <c r="F376" s="198"/>
      <c r="G376" s="198"/>
      <c r="H376" s="198"/>
      <c r="I376" s="198"/>
      <c r="J376" s="198"/>
      <c r="K376" s="198"/>
      <c r="L376" s="198"/>
      <c r="M376" s="199"/>
      <c r="N376" s="6"/>
    </row>
    <row r="377" spans="1:14" x14ac:dyDescent="0.3">
      <c r="A377" s="181">
        <f>'Tier I - Optional'!A505</f>
        <v>0</v>
      </c>
      <c r="B377" s="181">
        <f>'Tier I - Optional'!B505</f>
        <v>0</v>
      </c>
      <c r="C377" s="317" t="s">
        <v>304</v>
      </c>
      <c r="D377" s="317"/>
      <c r="E377" s="317"/>
      <c r="F377" s="43"/>
      <c r="G377" s="43"/>
      <c r="H377" s="43"/>
      <c r="I377" s="43"/>
      <c r="J377" s="43"/>
      <c r="K377" s="43"/>
      <c r="L377" s="41"/>
      <c r="M377" s="45"/>
      <c r="N377" s="6"/>
    </row>
    <row r="378" spans="1:14" x14ac:dyDescent="0.3">
      <c r="A378" s="181">
        <f>'Tier I - Optional'!A506</f>
        <v>0</v>
      </c>
      <c r="B378" s="181">
        <f>'Tier I - Optional'!B506</f>
        <v>0</v>
      </c>
      <c r="C378" s="317" t="s">
        <v>305</v>
      </c>
      <c r="D378" s="317"/>
      <c r="E378" s="317"/>
      <c r="F378" s="43"/>
      <c r="G378" s="43"/>
      <c r="H378" s="43"/>
      <c r="I378" s="43"/>
      <c r="J378" s="43"/>
      <c r="K378" s="43"/>
      <c r="L378" s="41"/>
      <c r="M378" s="45"/>
      <c r="N378" s="6"/>
    </row>
    <row r="379" spans="1:14" x14ac:dyDescent="0.3">
      <c r="A379" s="181">
        <f>'Tier I - Optional'!A507</f>
        <v>0</v>
      </c>
      <c r="B379" s="181">
        <f>'Tier I - Optional'!B507</f>
        <v>0</v>
      </c>
      <c r="C379" s="317" t="s">
        <v>92</v>
      </c>
      <c r="D379" s="317"/>
      <c r="E379" s="317"/>
      <c r="F379" s="43"/>
      <c r="G379" s="43"/>
      <c r="H379" s="43"/>
      <c r="I379" s="43"/>
      <c r="J379" s="43"/>
      <c r="K379" s="43"/>
      <c r="L379" s="41"/>
      <c r="M379" s="45"/>
      <c r="N379" s="6"/>
    </row>
    <row r="380" spans="1:14" x14ac:dyDescent="0.3">
      <c r="A380" s="181">
        <f>'Tier I - Optional'!A508</f>
        <v>0</v>
      </c>
      <c r="B380" s="181">
        <f>'Tier I - Optional'!B508</f>
        <v>0</v>
      </c>
      <c r="C380" s="317" t="s">
        <v>93</v>
      </c>
      <c r="D380" s="317"/>
      <c r="E380" s="317"/>
      <c r="F380" s="43"/>
      <c r="G380" s="43"/>
      <c r="H380" s="43"/>
      <c r="I380" s="43"/>
      <c r="J380" s="43"/>
      <c r="K380" s="43"/>
      <c r="L380" s="41"/>
      <c r="M380" s="45"/>
      <c r="N380" s="6"/>
    </row>
    <row r="381" spans="1:14" x14ac:dyDescent="0.3">
      <c r="A381" s="181">
        <f>'Tier I - Optional'!A509</f>
        <v>0</v>
      </c>
      <c r="B381" s="181">
        <f>'Tier I - Optional'!B509</f>
        <v>0</v>
      </c>
      <c r="C381" s="317" t="s">
        <v>94</v>
      </c>
      <c r="D381" s="317"/>
      <c r="E381" s="317"/>
      <c r="F381" s="41"/>
      <c r="G381" s="41"/>
      <c r="H381" s="43"/>
      <c r="I381" s="43"/>
      <c r="J381" s="43"/>
      <c r="K381" s="43"/>
      <c r="L381" s="41"/>
      <c r="M381" s="45"/>
      <c r="N381" s="6"/>
    </row>
    <row r="382" spans="1:14" x14ac:dyDescent="0.3">
      <c r="A382" s="181">
        <f>'Tier I - Optional'!A510</f>
        <v>0</v>
      </c>
      <c r="B382" s="181">
        <f>'Tier I - Optional'!B510</f>
        <v>0</v>
      </c>
      <c r="C382" s="317" t="s">
        <v>95</v>
      </c>
      <c r="D382" s="317"/>
      <c r="E382" s="317"/>
      <c r="F382" s="41"/>
      <c r="G382" s="41"/>
      <c r="H382" s="43"/>
      <c r="I382" s="43"/>
      <c r="J382" s="43"/>
      <c r="K382" s="43"/>
      <c r="L382" s="41"/>
      <c r="M382" s="45"/>
      <c r="N382" s="6"/>
    </row>
    <row r="383" spans="1:14" x14ac:dyDescent="0.3">
      <c r="A383" s="181">
        <f>'Tier I - Optional'!A511</f>
        <v>0</v>
      </c>
      <c r="B383" s="181">
        <f>'Tier I - Optional'!B511</f>
        <v>0</v>
      </c>
      <c r="C383" s="318" t="s">
        <v>306</v>
      </c>
      <c r="D383" s="318"/>
      <c r="E383" s="318"/>
      <c r="F383" s="43"/>
      <c r="G383" s="43"/>
      <c r="H383" s="43"/>
      <c r="I383" s="43"/>
      <c r="J383" s="43"/>
      <c r="K383" s="43"/>
      <c r="L383" s="41"/>
      <c r="M383" s="45"/>
      <c r="N383" s="6"/>
    </row>
    <row r="384" spans="1:14" x14ac:dyDescent="0.3">
      <c r="A384" s="181">
        <f>'Tier I - Optional'!A512</f>
        <v>0</v>
      </c>
      <c r="B384" s="181">
        <f>'Tier I - Optional'!B512</f>
        <v>0</v>
      </c>
      <c r="C384" s="318" t="s">
        <v>308</v>
      </c>
      <c r="D384" s="318"/>
      <c r="E384" s="318"/>
      <c r="F384" s="43"/>
      <c r="G384" s="43"/>
      <c r="H384" s="43"/>
      <c r="I384" s="43"/>
      <c r="J384" s="43"/>
      <c r="K384" s="43"/>
      <c r="L384" s="41"/>
      <c r="M384" s="45"/>
      <c r="N384" s="6"/>
    </row>
    <row r="385" spans="1:14" x14ac:dyDescent="0.3">
      <c r="A385" s="181">
        <f>'Tier I - Optional'!A513</f>
        <v>0</v>
      </c>
      <c r="B385" s="181">
        <f>'Tier I - Optional'!B513</f>
        <v>0</v>
      </c>
      <c r="C385" s="318" t="s">
        <v>309</v>
      </c>
      <c r="D385" s="318"/>
      <c r="E385" s="318"/>
      <c r="F385" s="43"/>
      <c r="G385" s="43"/>
      <c r="H385" s="43"/>
      <c r="I385" s="43"/>
      <c r="J385" s="43"/>
      <c r="K385" s="43"/>
      <c r="L385" s="41"/>
      <c r="M385" s="45"/>
      <c r="N385" s="6"/>
    </row>
    <row r="386" spans="1:14" x14ac:dyDescent="0.3">
      <c r="A386" s="181">
        <f>'Tier I - Optional'!A514</f>
        <v>0</v>
      </c>
      <c r="B386" s="181">
        <f>'Tier I - Optional'!B514</f>
        <v>0</v>
      </c>
      <c r="C386" s="316" t="s">
        <v>388</v>
      </c>
      <c r="D386" s="316"/>
      <c r="E386" s="316"/>
      <c r="F386" s="43"/>
      <c r="G386" s="43"/>
      <c r="H386" s="43"/>
      <c r="I386" s="43"/>
      <c r="J386" s="51"/>
      <c r="K386" s="43"/>
      <c r="L386" s="41"/>
      <c r="M386" s="38"/>
      <c r="N386" s="6"/>
    </row>
    <row r="387" spans="1:14" x14ac:dyDescent="0.3">
      <c r="A387" s="181">
        <f>'Tier I - Optional'!A515</f>
        <v>0</v>
      </c>
      <c r="B387" s="181">
        <f>'Tier I - Optional'!B515</f>
        <v>0</v>
      </c>
      <c r="C387" s="316" t="s">
        <v>389</v>
      </c>
      <c r="D387" s="316"/>
      <c r="E387" s="316"/>
      <c r="F387" s="43"/>
      <c r="G387" s="43"/>
      <c r="H387" s="43"/>
      <c r="I387" s="43"/>
      <c r="J387" s="51"/>
      <c r="K387" s="43"/>
      <c r="L387" s="41"/>
      <c r="M387" s="38"/>
      <c r="N387" s="6"/>
    </row>
    <row r="388" spans="1:14" x14ac:dyDescent="0.3">
      <c r="A388" s="181">
        <f>'Tier I - Optional'!A516</f>
        <v>0</v>
      </c>
      <c r="B388" s="181">
        <f>'Tier I - Optional'!B516</f>
        <v>0</v>
      </c>
      <c r="C388" s="316" t="s">
        <v>390</v>
      </c>
      <c r="D388" s="316"/>
      <c r="E388" s="316"/>
      <c r="F388" s="43"/>
      <c r="G388" s="43"/>
      <c r="H388" s="43"/>
      <c r="I388" s="43"/>
      <c r="J388" s="51"/>
      <c r="K388" s="43"/>
      <c r="L388" s="41"/>
      <c r="M388" s="38"/>
      <c r="N388" s="6"/>
    </row>
    <row r="389" spans="1:14" x14ac:dyDescent="0.3">
      <c r="A389" s="181">
        <f>'Tier I - Optional'!A517</f>
        <v>0</v>
      </c>
      <c r="B389" s="181">
        <f>'Tier I - Optional'!B517</f>
        <v>0</v>
      </c>
      <c r="C389" s="316" t="s">
        <v>391</v>
      </c>
      <c r="D389" s="316"/>
      <c r="E389" s="316"/>
      <c r="F389" s="43"/>
      <c r="G389" s="43"/>
      <c r="H389" s="43"/>
      <c r="I389" s="43"/>
      <c r="J389" s="51"/>
      <c r="K389" s="43"/>
      <c r="L389" s="41"/>
      <c r="M389" s="38"/>
      <c r="N389" s="6"/>
    </row>
    <row r="390" spans="1:14" x14ac:dyDescent="0.3">
      <c r="A390" s="181">
        <f>'Tier I - Optional'!A518</f>
        <v>0</v>
      </c>
      <c r="B390" s="181">
        <f>'Tier I - Optional'!B518</f>
        <v>0</v>
      </c>
      <c r="C390" s="316" t="s">
        <v>392</v>
      </c>
      <c r="D390" s="316"/>
      <c r="E390" s="316"/>
      <c r="F390" s="43"/>
      <c r="G390" s="43"/>
      <c r="H390" s="43"/>
      <c r="I390" s="43"/>
      <c r="J390" s="43"/>
      <c r="K390" s="43"/>
      <c r="L390" s="41"/>
      <c r="M390" s="38"/>
      <c r="N390" s="6"/>
    </row>
    <row r="391" spans="1:14" x14ac:dyDescent="0.3">
      <c r="A391" s="181">
        <f>'Tier I - Optional'!A519</f>
        <v>0</v>
      </c>
      <c r="B391" s="181">
        <f>'Tier I - Optional'!B519</f>
        <v>0</v>
      </c>
      <c r="C391" s="316" t="s">
        <v>393</v>
      </c>
      <c r="D391" s="316"/>
      <c r="E391" s="316"/>
      <c r="F391" s="43"/>
      <c r="G391" s="43"/>
      <c r="H391" s="43"/>
      <c r="I391" s="43"/>
      <c r="J391" s="43"/>
      <c r="K391" s="43"/>
      <c r="L391" s="41"/>
      <c r="M391" s="38"/>
      <c r="N391" s="6"/>
    </row>
    <row r="392" spans="1:14" x14ac:dyDescent="0.3">
      <c r="A392" s="181">
        <f>'Tier I - Optional'!A520</f>
        <v>0</v>
      </c>
      <c r="B392" s="181">
        <f>'Tier I - Optional'!B520</f>
        <v>0</v>
      </c>
      <c r="C392" s="316" t="s">
        <v>394</v>
      </c>
      <c r="D392" s="316"/>
      <c r="E392" s="316"/>
      <c r="F392" s="43"/>
      <c r="G392" s="43"/>
      <c r="H392" s="43"/>
      <c r="I392" s="43"/>
      <c r="J392" s="51"/>
      <c r="K392" s="43"/>
      <c r="L392" s="41"/>
      <c r="M392" s="38"/>
      <c r="N392" s="6"/>
    </row>
    <row r="393" spans="1:14" x14ac:dyDescent="0.3">
      <c r="A393" s="181">
        <f>'Tier I - Optional'!A521</f>
        <v>0</v>
      </c>
      <c r="B393" s="181">
        <f>'Tier I - Optional'!B521</f>
        <v>0</v>
      </c>
      <c r="C393" s="322" t="s">
        <v>395</v>
      </c>
      <c r="D393" s="322"/>
      <c r="E393" s="322"/>
      <c r="F393" s="43"/>
      <c r="G393" s="43"/>
      <c r="H393" s="43"/>
      <c r="I393" s="43"/>
      <c r="J393" s="43"/>
      <c r="K393" s="43"/>
      <c r="L393" s="41"/>
      <c r="M393" s="38"/>
      <c r="N393" s="6"/>
    </row>
    <row r="394" spans="1:14" x14ac:dyDescent="0.3">
      <c r="A394" s="181">
        <f>'Tier I - Optional'!A522</f>
        <v>0</v>
      </c>
      <c r="B394" s="181">
        <f>'Tier I - Optional'!B522</f>
        <v>0</v>
      </c>
      <c r="C394" s="318" t="s">
        <v>317</v>
      </c>
      <c r="D394" s="318"/>
      <c r="E394" s="318"/>
      <c r="F394" s="43"/>
      <c r="G394" s="43"/>
      <c r="H394" s="43"/>
      <c r="I394" s="43"/>
      <c r="J394" s="43"/>
      <c r="K394" s="43"/>
      <c r="L394" s="41"/>
      <c r="M394" s="45"/>
      <c r="N394" s="6"/>
    </row>
    <row r="395" spans="1:14" x14ac:dyDescent="0.3">
      <c r="A395" s="181">
        <f>'Tier I - Optional'!A523</f>
        <v>0</v>
      </c>
      <c r="B395" s="181">
        <f>'Tier I - Optional'!B523</f>
        <v>0</v>
      </c>
      <c r="C395" s="317" t="s">
        <v>107</v>
      </c>
      <c r="D395" s="317"/>
      <c r="E395" s="317"/>
      <c r="F395" s="41"/>
      <c r="G395" s="41"/>
      <c r="H395" s="43"/>
      <c r="I395" s="43"/>
      <c r="J395" s="43"/>
      <c r="K395" s="43"/>
      <c r="L395" s="41"/>
      <c r="M395" s="45"/>
      <c r="N395" s="6"/>
    </row>
    <row r="396" spans="1:14" x14ac:dyDescent="0.3">
      <c r="A396" s="181">
        <f>'Tier I - Optional'!A524</f>
        <v>0</v>
      </c>
      <c r="B396" s="181">
        <f>'Tier I - Optional'!B524</f>
        <v>0</v>
      </c>
      <c r="C396" s="317" t="s">
        <v>108</v>
      </c>
      <c r="D396" s="317"/>
      <c r="E396" s="317"/>
      <c r="F396" s="41"/>
      <c r="G396" s="41"/>
      <c r="H396" s="43"/>
      <c r="I396" s="43"/>
      <c r="J396" s="43"/>
      <c r="K396" s="43"/>
      <c r="L396" s="41"/>
      <c r="M396" s="45"/>
      <c r="N396" s="6"/>
    </row>
    <row r="397" spans="1:14" x14ac:dyDescent="0.3">
      <c r="A397" s="181">
        <f>'Tier I - Optional'!A525</f>
        <v>0</v>
      </c>
      <c r="B397" s="181">
        <f>'Tier I - Optional'!B525</f>
        <v>0</v>
      </c>
      <c r="C397" s="317" t="s">
        <v>319</v>
      </c>
      <c r="D397" s="317"/>
      <c r="E397" s="317"/>
      <c r="F397" s="41"/>
      <c r="G397" s="41"/>
      <c r="H397" s="43"/>
      <c r="I397" s="43"/>
      <c r="J397" s="43"/>
      <c r="K397" s="43"/>
      <c r="L397" s="41"/>
      <c r="M397" s="45"/>
      <c r="N397" s="6"/>
    </row>
    <row r="398" spans="1:14" x14ac:dyDescent="0.3">
      <c r="A398" s="181">
        <f>'Tier I - Optional'!A526</f>
        <v>0</v>
      </c>
      <c r="B398" s="181">
        <f>'Tier I - Optional'!B526</f>
        <v>0</v>
      </c>
      <c r="C398" s="317" t="s">
        <v>109</v>
      </c>
      <c r="D398" s="317"/>
      <c r="E398" s="317"/>
      <c r="F398" s="43"/>
      <c r="G398" s="43"/>
      <c r="H398" s="43"/>
      <c r="I398" s="43"/>
      <c r="J398" s="43"/>
      <c r="K398" s="43"/>
      <c r="L398" s="41"/>
      <c r="M398" s="45"/>
      <c r="N398" s="6"/>
    </row>
    <row r="399" spans="1:14" x14ac:dyDescent="0.3">
      <c r="A399" s="181">
        <f>'Tier I - Optional'!A527</f>
        <v>0</v>
      </c>
      <c r="B399" s="181">
        <f>'Tier I - Optional'!B527</f>
        <v>0</v>
      </c>
      <c r="C399" s="317" t="s">
        <v>320</v>
      </c>
      <c r="D399" s="317"/>
      <c r="E399" s="317"/>
      <c r="F399" s="43"/>
      <c r="G399" s="43"/>
      <c r="H399" s="43"/>
      <c r="I399" s="43"/>
      <c r="J399" s="43"/>
      <c r="K399" s="43"/>
      <c r="L399" s="41"/>
      <c r="M399" s="45"/>
      <c r="N399" s="6"/>
    </row>
    <row r="400" spans="1:14" x14ac:dyDescent="0.3">
      <c r="A400" s="211">
        <f>SUM(A377:A399)</f>
        <v>0</v>
      </c>
      <c r="B400" s="22">
        <v>23</v>
      </c>
      <c r="C400" s="294" t="s">
        <v>396</v>
      </c>
      <c r="D400" s="295"/>
      <c r="E400" s="296"/>
      <c r="F400" s="187"/>
      <c r="G400" s="176"/>
      <c r="H400" s="176"/>
      <c r="I400" s="176"/>
      <c r="J400" s="176"/>
      <c r="K400" s="176"/>
      <c r="L400" s="176"/>
      <c r="M400" s="196"/>
      <c r="N400" s="6"/>
    </row>
    <row r="401" spans="1:14" ht="14.4" x14ac:dyDescent="0.3">
      <c r="A401" s="22"/>
      <c r="B401" s="22"/>
      <c r="C401" s="21"/>
      <c r="D401" s="21"/>
      <c r="E401" s="21"/>
      <c r="F401" s="35"/>
      <c r="G401" s="35"/>
      <c r="H401" s="35"/>
      <c r="I401" s="35"/>
      <c r="J401" s="35"/>
      <c r="K401" s="35"/>
      <c r="L401" s="39"/>
      <c r="M401" s="40"/>
      <c r="N401" s="6"/>
    </row>
    <row r="402" spans="1:14" ht="17.399999999999999" x14ac:dyDescent="0.3">
      <c r="A402" s="305" t="s">
        <v>397</v>
      </c>
      <c r="B402" s="306"/>
      <c r="C402" s="306"/>
      <c r="D402" s="306"/>
      <c r="E402" s="306"/>
      <c r="F402" s="198"/>
      <c r="G402" s="198"/>
      <c r="H402" s="198"/>
      <c r="I402" s="198"/>
      <c r="J402" s="198"/>
      <c r="K402" s="198"/>
      <c r="L402" s="198"/>
      <c r="M402" s="199"/>
      <c r="N402" s="6"/>
    </row>
    <row r="403" spans="1:14" x14ac:dyDescent="0.3">
      <c r="A403" s="181">
        <f>'Tier I - Optional'!A531</f>
        <v>0</v>
      </c>
      <c r="B403" s="181">
        <f>'Tier I - Optional'!B531</f>
        <v>0</v>
      </c>
      <c r="C403" s="317" t="s">
        <v>304</v>
      </c>
      <c r="D403" s="317"/>
      <c r="E403" s="317"/>
      <c r="F403" s="43"/>
      <c r="G403" s="43"/>
      <c r="H403" s="43"/>
      <c r="I403" s="43"/>
      <c r="J403" s="43"/>
      <c r="K403" s="43"/>
      <c r="L403" s="41"/>
      <c r="M403" s="45"/>
      <c r="N403" s="6"/>
    </row>
    <row r="404" spans="1:14" x14ac:dyDescent="0.3">
      <c r="A404" s="181">
        <f>'Tier I - Optional'!A532</f>
        <v>0</v>
      </c>
      <c r="B404" s="181">
        <f>'Tier I - Optional'!B532</f>
        <v>0</v>
      </c>
      <c r="C404" s="317" t="s">
        <v>305</v>
      </c>
      <c r="D404" s="317"/>
      <c r="E404" s="317"/>
      <c r="F404" s="43"/>
      <c r="G404" s="43"/>
      <c r="H404" s="43"/>
      <c r="I404" s="43"/>
      <c r="J404" s="43"/>
      <c r="K404" s="43"/>
      <c r="L404" s="41"/>
      <c r="M404" s="45"/>
      <c r="N404" s="6"/>
    </row>
    <row r="405" spans="1:14" x14ac:dyDescent="0.3">
      <c r="A405" s="181">
        <f>'Tier I - Optional'!A533</f>
        <v>0</v>
      </c>
      <c r="B405" s="181">
        <f>'Tier I - Optional'!B533</f>
        <v>0</v>
      </c>
      <c r="C405" s="317" t="s">
        <v>92</v>
      </c>
      <c r="D405" s="317"/>
      <c r="E405" s="317"/>
      <c r="F405" s="43"/>
      <c r="G405" s="43"/>
      <c r="H405" s="43"/>
      <c r="I405" s="43"/>
      <c r="J405" s="43"/>
      <c r="K405" s="43"/>
      <c r="L405" s="41"/>
      <c r="M405" s="45"/>
      <c r="N405" s="6"/>
    </row>
    <row r="406" spans="1:14" x14ac:dyDescent="0.3">
      <c r="A406" s="181">
        <f>'Tier I - Optional'!A534</f>
        <v>0</v>
      </c>
      <c r="B406" s="181">
        <f>'Tier I - Optional'!B534</f>
        <v>0</v>
      </c>
      <c r="C406" s="317" t="s">
        <v>93</v>
      </c>
      <c r="D406" s="317"/>
      <c r="E406" s="317"/>
      <c r="F406" s="43"/>
      <c r="G406" s="43"/>
      <c r="H406" s="43"/>
      <c r="I406" s="43"/>
      <c r="J406" s="43"/>
      <c r="K406" s="43"/>
      <c r="L406" s="41"/>
      <c r="M406" s="45"/>
      <c r="N406" s="6"/>
    </row>
    <row r="407" spans="1:14" x14ac:dyDescent="0.3">
      <c r="A407" s="181">
        <f>'Tier I - Optional'!A535</f>
        <v>0</v>
      </c>
      <c r="B407" s="181">
        <f>'Tier I - Optional'!B535</f>
        <v>0</v>
      </c>
      <c r="C407" s="317" t="s">
        <v>94</v>
      </c>
      <c r="D407" s="317"/>
      <c r="E407" s="317"/>
      <c r="F407" s="41"/>
      <c r="G407" s="41"/>
      <c r="H407" s="43"/>
      <c r="I407" s="43"/>
      <c r="J407" s="43"/>
      <c r="K407" s="43"/>
      <c r="L407" s="41"/>
      <c r="M407" s="45"/>
      <c r="N407" s="6"/>
    </row>
    <row r="408" spans="1:14" x14ac:dyDescent="0.3">
      <c r="A408" s="181">
        <f>'Tier I - Optional'!A536</f>
        <v>0</v>
      </c>
      <c r="B408" s="181">
        <f>'Tier I - Optional'!B536</f>
        <v>0</v>
      </c>
      <c r="C408" s="317" t="s">
        <v>95</v>
      </c>
      <c r="D408" s="317"/>
      <c r="E408" s="317"/>
      <c r="F408" s="41"/>
      <c r="G408" s="41"/>
      <c r="H408" s="43"/>
      <c r="I408" s="43"/>
      <c r="J408" s="43"/>
      <c r="K408" s="43"/>
      <c r="L408" s="41"/>
      <c r="M408" s="45"/>
      <c r="N408" s="6"/>
    </row>
    <row r="409" spans="1:14" x14ac:dyDescent="0.3">
      <c r="A409" s="181">
        <f>'Tier I - Optional'!A537</f>
        <v>0</v>
      </c>
      <c r="B409" s="181">
        <f>'Tier I - Optional'!B537</f>
        <v>0</v>
      </c>
      <c r="C409" s="318" t="s">
        <v>306</v>
      </c>
      <c r="D409" s="318"/>
      <c r="E409" s="318"/>
      <c r="F409" s="43"/>
      <c r="G409" s="43"/>
      <c r="H409" s="43"/>
      <c r="I409" s="43"/>
      <c r="J409" s="43"/>
      <c r="K409" s="43"/>
      <c r="L409" s="41"/>
      <c r="M409" s="45"/>
      <c r="N409" s="6"/>
    </row>
    <row r="410" spans="1:14" x14ac:dyDescent="0.3">
      <c r="A410" s="181">
        <f>'Tier I - Optional'!A538</f>
        <v>0</v>
      </c>
      <c r="B410" s="181">
        <f>'Tier I - Optional'!B538</f>
        <v>0</v>
      </c>
      <c r="C410" s="318" t="s">
        <v>308</v>
      </c>
      <c r="D410" s="318"/>
      <c r="E410" s="318"/>
      <c r="F410" s="43"/>
      <c r="G410" s="43"/>
      <c r="H410" s="43"/>
      <c r="I410" s="43"/>
      <c r="J410" s="43"/>
      <c r="K410" s="43"/>
      <c r="L410" s="41"/>
      <c r="M410" s="45"/>
      <c r="N410" s="6"/>
    </row>
    <row r="411" spans="1:14" x14ac:dyDescent="0.3">
      <c r="A411" s="181">
        <f>'Tier I - Optional'!A539</f>
        <v>0</v>
      </c>
      <c r="B411" s="181">
        <f>'Tier I - Optional'!B539</f>
        <v>0</v>
      </c>
      <c r="C411" s="318" t="s">
        <v>309</v>
      </c>
      <c r="D411" s="318"/>
      <c r="E411" s="318"/>
      <c r="F411" s="43"/>
      <c r="G411" s="43"/>
      <c r="H411" s="43"/>
      <c r="I411" s="43"/>
      <c r="J411" s="43"/>
      <c r="K411" s="43"/>
      <c r="L411" s="41"/>
      <c r="M411" s="45"/>
      <c r="N411" s="6"/>
    </row>
    <row r="412" spans="1:14" x14ac:dyDescent="0.3">
      <c r="A412" s="181">
        <f>'Tier I - Optional'!A540</f>
        <v>0</v>
      </c>
      <c r="B412" s="181">
        <f>'Tier I - Optional'!B540</f>
        <v>0</v>
      </c>
      <c r="C412" s="316" t="s">
        <v>398</v>
      </c>
      <c r="D412" s="316"/>
      <c r="E412" s="316"/>
      <c r="F412" s="43"/>
      <c r="G412" s="43"/>
      <c r="H412" s="43"/>
      <c r="I412" s="43"/>
      <c r="J412" s="51"/>
      <c r="K412" s="51"/>
      <c r="L412" s="41"/>
      <c r="M412" s="38"/>
      <c r="N412" s="6"/>
    </row>
    <row r="413" spans="1:14" x14ac:dyDescent="0.3">
      <c r="A413" s="181">
        <f>'Tier I - Optional'!A541</f>
        <v>0</v>
      </c>
      <c r="B413" s="181">
        <f>'Tier I - Optional'!B541</f>
        <v>0</v>
      </c>
      <c r="C413" s="316" t="s">
        <v>399</v>
      </c>
      <c r="D413" s="316"/>
      <c r="E413" s="316"/>
      <c r="F413" s="43"/>
      <c r="G413" s="43"/>
      <c r="H413" s="43"/>
      <c r="I413" s="43"/>
      <c r="J413" s="51"/>
      <c r="K413" s="43"/>
      <c r="L413" s="41"/>
      <c r="M413" s="38"/>
      <c r="N413" s="6"/>
    </row>
    <row r="414" spans="1:14" x14ac:dyDescent="0.3">
      <c r="A414" s="181">
        <f>'Tier I - Optional'!A542</f>
        <v>0</v>
      </c>
      <c r="B414" s="181">
        <f>'Tier I - Optional'!B542</f>
        <v>0</v>
      </c>
      <c r="C414" s="322" t="s">
        <v>400</v>
      </c>
      <c r="D414" s="322"/>
      <c r="E414" s="322"/>
      <c r="F414" s="43"/>
      <c r="G414" s="43"/>
      <c r="H414" s="51"/>
      <c r="I414" s="34"/>
      <c r="J414" s="51"/>
      <c r="K414" s="51"/>
      <c r="L414" s="41"/>
      <c r="M414" s="38"/>
      <c r="N414" s="6"/>
    </row>
    <row r="415" spans="1:14" x14ac:dyDescent="0.3">
      <c r="A415" s="181">
        <f>'Tier I - Optional'!A543</f>
        <v>0</v>
      </c>
      <c r="B415" s="181">
        <f>'Tier I - Optional'!B543</f>
        <v>0</v>
      </c>
      <c r="C415" s="322" t="s">
        <v>401</v>
      </c>
      <c r="D415" s="322"/>
      <c r="E415" s="322"/>
      <c r="F415" s="43"/>
      <c r="G415" s="43"/>
      <c r="H415" s="43"/>
      <c r="I415" s="34"/>
      <c r="J415" s="51"/>
      <c r="K415" s="51"/>
      <c r="L415" s="41"/>
      <c r="M415" s="38"/>
      <c r="N415" s="6"/>
    </row>
    <row r="416" spans="1:14" x14ac:dyDescent="0.3">
      <c r="A416" s="181">
        <f>'Tier I - Optional'!A544</f>
        <v>0</v>
      </c>
      <c r="B416" s="181">
        <f>'Tier I - Optional'!B544</f>
        <v>0</v>
      </c>
      <c r="C416" s="322" t="s">
        <v>402</v>
      </c>
      <c r="D416" s="322"/>
      <c r="E416" s="322"/>
      <c r="F416" s="43"/>
      <c r="G416" s="43"/>
      <c r="H416" s="51"/>
      <c r="I416" s="34"/>
      <c r="J416" s="51"/>
      <c r="K416" s="51"/>
      <c r="L416" s="41"/>
      <c r="M416" s="38"/>
      <c r="N416" s="6"/>
    </row>
    <row r="417" spans="1:14" x14ac:dyDescent="0.3">
      <c r="A417" s="181">
        <f>'Tier I - Optional'!A545</f>
        <v>0</v>
      </c>
      <c r="B417" s="181">
        <f>'Tier I - Optional'!B545</f>
        <v>0</v>
      </c>
      <c r="C417" s="322" t="s">
        <v>403</v>
      </c>
      <c r="D417" s="322"/>
      <c r="E417" s="322"/>
      <c r="F417" s="43"/>
      <c r="G417" s="43"/>
      <c r="H417" s="43"/>
      <c r="I417" s="43"/>
      <c r="J417" s="51"/>
      <c r="K417" s="51"/>
      <c r="L417" s="41"/>
      <c r="M417" s="38"/>
      <c r="N417" s="6"/>
    </row>
    <row r="418" spans="1:14" x14ac:dyDescent="0.3">
      <c r="A418" s="181">
        <f>'Tier I - Optional'!A546</f>
        <v>0</v>
      </c>
      <c r="B418" s="181">
        <f>'Tier I - Optional'!B546</f>
        <v>0</v>
      </c>
      <c r="C418" s="318" t="s">
        <v>317</v>
      </c>
      <c r="D418" s="318"/>
      <c r="E418" s="318"/>
      <c r="F418" s="43"/>
      <c r="G418" s="43"/>
      <c r="H418" s="43"/>
      <c r="I418" s="43"/>
      <c r="J418" s="43"/>
      <c r="K418" s="43"/>
      <c r="L418" s="41"/>
      <c r="M418" s="45"/>
      <c r="N418" s="6"/>
    </row>
    <row r="419" spans="1:14" x14ac:dyDescent="0.3">
      <c r="A419" s="181">
        <f>'Tier I - Optional'!A547</f>
        <v>0</v>
      </c>
      <c r="B419" s="181">
        <f>'Tier I - Optional'!B547</f>
        <v>0</v>
      </c>
      <c r="C419" s="317" t="s">
        <v>107</v>
      </c>
      <c r="D419" s="317"/>
      <c r="E419" s="317"/>
      <c r="F419" s="41"/>
      <c r="G419" s="41"/>
      <c r="H419" s="43"/>
      <c r="I419" s="43"/>
      <c r="J419" s="43"/>
      <c r="K419" s="43"/>
      <c r="L419" s="41"/>
      <c r="M419" s="45"/>
      <c r="N419" s="6"/>
    </row>
    <row r="420" spans="1:14" x14ac:dyDescent="0.3">
      <c r="A420" s="181">
        <f>'Tier I - Optional'!A548</f>
        <v>0</v>
      </c>
      <c r="B420" s="181">
        <f>'Tier I - Optional'!B548</f>
        <v>0</v>
      </c>
      <c r="C420" s="317" t="s">
        <v>108</v>
      </c>
      <c r="D420" s="317"/>
      <c r="E420" s="317"/>
      <c r="F420" s="41"/>
      <c r="G420" s="41"/>
      <c r="H420" s="43"/>
      <c r="I420" s="43"/>
      <c r="J420" s="43"/>
      <c r="K420" s="43"/>
      <c r="L420" s="41"/>
      <c r="M420" s="45"/>
      <c r="N420" s="6"/>
    </row>
    <row r="421" spans="1:14" x14ac:dyDescent="0.3">
      <c r="A421" s="181">
        <f>'Tier I - Optional'!A549</f>
        <v>0</v>
      </c>
      <c r="B421" s="181">
        <f>'Tier I - Optional'!B549</f>
        <v>0</v>
      </c>
      <c r="C421" s="317" t="s">
        <v>319</v>
      </c>
      <c r="D421" s="317"/>
      <c r="E421" s="317"/>
      <c r="F421" s="41"/>
      <c r="G421" s="41"/>
      <c r="H421" s="43"/>
      <c r="I421" s="43"/>
      <c r="J421" s="43"/>
      <c r="K421" s="43"/>
      <c r="L421" s="41"/>
      <c r="M421" s="45"/>
      <c r="N421" s="6"/>
    </row>
    <row r="422" spans="1:14" x14ac:dyDescent="0.3">
      <c r="A422" s="181">
        <f>'Tier I - Optional'!A550</f>
        <v>0</v>
      </c>
      <c r="B422" s="181">
        <f>'Tier I - Optional'!B550</f>
        <v>0</v>
      </c>
      <c r="C422" s="317" t="s">
        <v>109</v>
      </c>
      <c r="D422" s="317"/>
      <c r="E422" s="317"/>
      <c r="F422" s="43"/>
      <c r="G422" s="43"/>
      <c r="H422" s="43"/>
      <c r="I422" s="43"/>
      <c r="J422" s="43"/>
      <c r="K422" s="43"/>
      <c r="L422" s="41"/>
      <c r="M422" s="45"/>
      <c r="N422" s="6"/>
    </row>
    <row r="423" spans="1:14" x14ac:dyDescent="0.3">
      <c r="A423" s="181">
        <f>'Tier I - Optional'!A551</f>
        <v>0</v>
      </c>
      <c r="B423" s="181">
        <f>'Tier I - Optional'!B551</f>
        <v>0</v>
      </c>
      <c r="C423" s="317" t="s">
        <v>320</v>
      </c>
      <c r="D423" s="317"/>
      <c r="E423" s="317"/>
      <c r="F423" s="43"/>
      <c r="G423" s="43"/>
      <c r="H423" s="43"/>
      <c r="I423" s="43"/>
      <c r="J423" s="43"/>
      <c r="K423" s="43"/>
      <c r="L423" s="41"/>
      <c r="M423" s="45"/>
      <c r="N423" s="6"/>
    </row>
    <row r="424" spans="1:14" x14ac:dyDescent="0.3">
      <c r="A424" s="211">
        <f>SUM(A403:A423)</f>
        <v>0</v>
      </c>
      <c r="B424" s="22">
        <v>21</v>
      </c>
      <c r="C424" s="294" t="s">
        <v>404</v>
      </c>
      <c r="D424" s="295"/>
      <c r="E424" s="296"/>
      <c r="F424" s="187"/>
      <c r="G424" s="176"/>
      <c r="H424" s="176"/>
      <c r="I424" s="176"/>
      <c r="J424" s="176"/>
      <c r="K424" s="176"/>
      <c r="L424" s="176"/>
      <c r="M424" s="196"/>
      <c r="N424" s="6"/>
    </row>
    <row r="425" spans="1:14" ht="14.4" x14ac:dyDescent="0.3">
      <c r="A425" s="22"/>
      <c r="B425" s="22"/>
      <c r="C425" s="21"/>
      <c r="D425" s="21"/>
      <c r="E425" s="21"/>
      <c r="F425" s="35"/>
      <c r="G425" s="35"/>
      <c r="H425" s="35"/>
      <c r="I425" s="35"/>
      <c r="J425" s="35"/>
      <c r="K425" s="35"/>
      <c r="L425" s="39"/>
      <c r="M425" s="40"/>
      <c r="N425" s="6"/>
    </row>
    <row r="426" spans="1:14" ht="17.399999999999999" x14ac:dyDescent="0.3">
      <c r="A426" s="305" t="s">
        <v>405</v>
      </c>
      <c r="B426" s="306"/>
      <c r="C426" s="306"/>
      <c r="D426" s="306"/>
      <c r="E426" s="306"/>
      <c r="F426" s="198"/>
      <c r="G426" s="198"/>
      <c r="H426" s="198"/>
      <c r="I426" s="198"/>
      <c r="J426" s="198"/>
      <c r="K426" s="198"/>
      <c r="L426" s="198"/>
      <c r="M426" s="199"/>
      <c r="N426" s="6"/>
    </row>
    <row r="427" spans="1:14" x14ac:dyDescent="0.3">
      <c r="A427" s="181">
        <f>'Tier I - Optional'!A555</f>
        <v>0</v>
      </c>
      <c r="B427" s="181">
        <f>'Tier I - Optional'!B555</f>
        <v>0</v>
      </c>
      <c r="C427" s="317" t="s">
        <v>304</v>
      </c>
      <c r="D427" s="317"/>
      <c r="E427" s="317"/>
      <c r="F427" s="43"/>
      <c r="G427" s="43"/>
      <c r="H427" s="43"/>
      <c r="I427" s="43"/>
      <c r="J427" s="43"/>
      <c r="K427" s="43"/>
      <c r="L427" s="41"/>
      <c r="M427" s="45"/>
      <c r="N427" s="6"/>
    </row>
    <row r="428" spans="1:14" x14ac:dyDescent="0.3">
      <c r="A428" s="181">
        <f>'Tier I - Optional'!A556</f>
        <v>0</v>
      </c>
      <c r="B428" s="181">
        <f>'Tier I - Optional'!B556</f>
        <v>0</v>
      </c>
      <c r="C428" s="317" t="s">
        <v>305</v>
      </c>
      <c r="D428" s="317"/>
      <c r="E428" s="317"/>
      <c r="F428" s="43"/>
      <c r="G428" s="43"/>
      <c r="H428" s="43"/>
      <c r="I428" s="43"/>
      <c r="J428" s="43"/>
      <c r="K428" s="43"/>
      <c r="L428" s="41"/>
      <c r="M428" s="45"/>
      <c r="N428" s="6"/>
    </row>
    <row r="429" spans="1:14" x14ac:dyDescent="0.3">
      <c r="A429" s="181">
        <f>'Tier I - Optional'!A557</f>
        <v>0</v>
      </c>
      <c r="B429" s="181">
        <f>'Tier I - Optional'!B557</f>
        <v>0</v>
      </c>
      <c r="C429" s="317" t="s">
        <v>92</v>
      </c>
      <c r="D429" s="317"/>
      <c r="E429" s="317"/>
      <c r="F429" s="43"/>
      <c r="G429" s="43"/>
      <c r="H429" s="43"/>
      <c r="I429" s="43"/>
      <c r="J429" s="43"/>
      <c r="K429" s="43"/>
      <c r="L429" s="41"/>
      <c r="M429" s="45"/>
      <c r="N429" s="6"/>
    </row>
    <row r="430" spans="1:14" x14ac:dyDescent="0.3">
      <c r="A430" s="181">
        <f>'Tier I - Optional'!A558</f>
        <v>0</v>
      </c>
      <c r="B430" s="181">
        <f>'Tier I - Optional'!B558</f>
        <v>0</v>
      </c>
      <c r="C430" s="317" t="s">
        <v>93</v>
      </c>
      <c r="D430" s="317"/>
      <c r="E430" s="317"/>
      <c r="F430" s="43"/>
      <c r="G430" s="43"/>
      <c r="H430" s="43"/>
      <c r="I430" s="43"/>
      <c r="J430" s="43"/>
      <c r="K430" s="43"/>
      <c r="L430" s="41"/>
      <c r="M430" s="45"/>
      <c r="N430" s="6"/>
    </row>
    <row r="431" spans="1:14" x14ac:dyDescent="0.3">
      <c r="A431" s="181">
        <f>'Tier I - Optional'!A559</f>
        <v>0</v>
      </c>
      <c r="B431" s="181">
        <f>'Tier I - Optional'!B559</f>
        <v>0</v>
      </c>
      <c r="C431" s="317" t="s">
        <v>94</v>
      </c>
      <c r="D431" s="317"/>
      <c r="E431" s="317"/>
      <c r="F431" s="41"/>
      <c r="G431" s="41"/>
      <c r="H431" s="43"/>
      <c r="I431" s="43"/>
      <c r="J431" s="43"/>
      <c r="K431" s="43"/>
      <c r="L431" s="41"/>
      <c r="M431" s="45"/>
      <c r="N431" s="6"/>
    </row>
    <row r="432" spans="1:14" x14ac:dyDescent="0.3">
      <c r="A432" s="181">
        <f>'Tier I - Optional'!A560</f>
        <v>0</v>
      </c>
      <c r="B432" s="181">
        <f>'Tier I - Optional'!B560</f>
        <v>0</v>
      </c>
      <c r="C432" s="317" t="s">
        <v>95</v>
      </c>
      <c r="D432" s="317"/>
      <c r="E432" s="317"/>
      <c r="F432" s="41"/>
      <c r="G432" s="41"/>
      <c r="H432" s="43"/>
      <c r="I432" s="43"/>
      <c r="J432" s="43"/>
      <c r="K432" s="43"/>
      <c r="L432" s="41"/>
      <c r="M432" s="45"/>
      <c r="N432" s="6"/>
    </row>
    <row r="433" spans="1:14" x14ac:dyDescent="0.3">
      <c r="A433" s="181">
        <f>'Tier I - Optional'!A561</f>
        <v>0</v>
      </c>
      <c r="B433" s="181">
        <f>'Tier I - Optional'!B561</f>
        <v>0</v>
      </c>
      <c r="C433" s="318" t="s">
        <v>306</v>
      </c>
      <c r="D433" s="318"/>
      <c r="E433" s="318"/>
      <c r="F433" s="43"/>
      <c r="G433" s="43"/>
      <c r="H433" s="43"/>
      <c r="I433" s="43"/>
      <c r="J433" s="43"/>
      <c r="K433" s="43"/>
      <c r="L433" s="41"/>
      <c r="M433" s="45"/>
      <c r="N433" s="6"/>
    </row>
    <row r="434" spans="1:14" x14ac:dyDescent="0.3">
      <c r="A434" s="181">
        <f>'Tier I - Optional'!A562</f>
        <v>0</v>
      </c>
      <c r="B434" s="181">
        <f>'Tier I - Optional'!B562</f>
        <v>0</v>
      </c>
      <c r="C434" s="318" t="s">
        <v>308</v>
      </c>
      <c r="D434" s="318"/>
      <c r="E434" s="318"/>
      <c r="F434" s="43"/>
      <c r="G434" s="43"/>
      <c r="H434" s="43"/>
      <c r="I434" s="43"/>
      <c r="J434" s="43"/>
      <c r="K434" s="43"/>
      <c r="L434" s="41"/>
      <c r="M434" s="45"/>
      <c r="N434" s="6"/>
    </row>
    <row r="435" spans="1:14" x14ac:dyDescent="0.3">
      <c r="A435" s="181">
        <f>'Tier I - Optional'!A563</f>
        <v>0</v>
      </c>
      <c r="B435" s="181">
        <f>'Tier I - Optional'!B563</f>
        <v>0</v>
      </c>
      <c r="C435" s="318" t="s">
        <v>309</v>
      </c>
      <c r="D435" s="318"/>
      <c r="E435" s="318"/>
      <c r="F435" s="43"/>
      <c r="G435" s="43"/>
      <c r="H435" s="43"/>
      <c r="I435" s="43"/>
      <c r="J435" s="43"/>
      <c r="K435" s="43"/>
      <c r="L435" s="41"/>
      <c r="M435" s="45"/>
      <c r="N435" s="6"/>
    </row>
    <row r="436" spans="1:14" x14ac:dyDescent="0.3">
      <c r="A436" s="181">
        <f>'Tier I - Optional'!A564</f>
        <v>0</v>
      </c>
      <c r="B436" s="181">
        <f>'Tier I - Optional'!B564</f>
        <v>0</v>
      </c>
      <c r="C436" s="316" t="s">
        <v>406</v>
      </c>
      <c r="D436" s="316"/>
      <c r="E436" s="316"/>
      <c r="F436" s="43"/>
      <c r="G436" s="43"/>
      <c r="H436" s="43"/>
      <c r="I436" s="43"/>
      <c r="J436" s="43"/>
      <c r="K436" s="43"/>
      <c r="L436" s="41"/>
      <c r="M436" s="45"/>
      <c r="N436" s="6"/>
    </row>
    <row r="437" spans="1:14" x14ac:dyDescent="0.3">
      <c r="A437" s="181">
        <f>'Tier I - Optional'!A565</f>
        <v>0</v>
      </c>
      <c r="B437" s="181">
        <f>'Tier I - Optional'!B565</f>
        <v>0</v>
      </c>
      <c r="C437" s="316" t="s">
        <v>407</v>
      </c>
      <c r="D437" s="316"/>
      <c r="E437" s="316"/>
      <c r="F437" s="43"/>
      <c r="G437" s="43"/>
      <c r="H437" s="43"/>
      <c r="I437" s="43"/>
      <c r="J437" s="51"/>
      <c r="K437" s="51"/>
      <c r="L437" s="41"/>
      <c r="M437" s="38"/>
      <c r="N437" s="6"/>
    </row>
    <row r="438" spans="1:14" x14ac:dyDescent="0.3">
      <c r="A438" s="181">
        <f>'Tier I - Optional'!A566</f>
        <v>0</v>
      </c>
      <c r="B438" s="181">
        <f>'Tier I - Optional'!B566</f>
        <v>0</v>
      </c>
      <c r="C438" s="316" t="s">
        <v>408</v>
      </c>
      <c r="D438" s="316"/>
      <c r="E438" s="316"/>
      <c r="F438" s="43"/>
      <c r="G438" s="43"/>
      <c r="H438" s="43"/>
      <c r="I438" s="43"/>
      <c r="J438" s="51"/>
      <c r="K438" s="51"/>
      <c r="L438" s="41"/>
      <c r="M438" s="38"/>
      <c r="N438" s="6"/>
    </row>
    <row r="439" spans="1:14" x14ac:dyDescent="0.3">
      <c r="A439" s="181">
        <f>'Tier I - Optional'!A567</f>
        <v>0</v>
      </c>
      <c r="B439" s="181">
        <f>'Tier I - Optional'!B567</f>
        <v>0</v>
      </c>
      <c r="C439" s="316" t="s">
        <v>409</v>
      </c>
      <c r="D439" s="316"/>
      <c r="E439" s="316"/>
      <c r="F439" s="43"/>
      <c r="G439" s="43"/>
      <c r="H439" s="43"/>
      <c r="I439" s="43"/>
      <c r="J439" s="51"/>
      <c r="K439" s="43"/>
      <c r="L439" s="41"/>
      <c r="M439" s="38"/>
      <c r="N439" s="6"/>
    </row>
    <row r="440" spans="1:14" x14ac:dyDescent="0.3">
      <c r="A440" s="181">
        <f>'Tier I - Optional'!A568</f>
        <v>0</v>
      </c>
      <c r="B440" s="181">
        <f>'Tier I - Optional'!B568</f>
        <v>0</v>
      </c>
      <c r="C440" s="316" t="s">
        <v>410</v>
      </c>
      <c r="D440" s="316"/>
      <c r="E440" s="316"/>
      <c r="F440" s="43"/>
      <c r="G440" s="43"/>
      <c r="H440" s="43"/>
      <c r="I440" s="43"/>
      <c r="J440" s="43"/>
      <c r="K440" s="43"/>
      <c r="L440" s="41"/>
      <c r="M440" s="38"/>
      <c r="N440" s="6"/>
    </row>
    <row r="441" spans="1:14" x14ac:dyDescent="0.3">
      <c r="A441" s="181">
        <f>'Tier I - Optional'!A569</f>
        <v>0</v>
      </c>
      <c r="B441" s="181">
        <f>'Tier I - Optional'!B569</f>
        <v>0</v>
      </c>
      <c r="C441" s="316" t="s">
        <v>411</v>
      </c>
      <c r="D441" s="316"/>
      <c r="E441" s="316"/>
      <c r="F441" s="43"/>
      <c r="G441" s="43"/>
      <c r="H441" s="43"/>
      <c r="I441" s="43"/>
      <c r="J441" s="43"/>
      <c r="K441" s="51"/>
      <c r="L441" s="41"/>
      <c r="M441" s="38"/>
      <c r="N441" s="6"/>
    </row>
    <row r="442" spans="1:14" x14ac:dyDescent="0.3">
      <c r="A442" s="181">
        <f>'Tier I - Optional'!A570</f>
        <v>0</v>
      </c>
      <c r="B442" s="181">
        <f>'Tier I - Optional'!B570</f>
        <v>0</v>
      </c>
      <c r="C442" s="318" t="s">
        <v>317</v>
      </c>
      <c r="D442" s="318"/>
      <c r="E442" s="318"/>
      <c r="F442" s="43"/>
      <c r="G442" s="43"/>
      <c r="H442" s="43"/>
      <c r="I442" s="43"/>
      <c r="J442" s="43"/>
      <c r="K442" s="43"/>
      <c r="L442" s="41"/>
      <c r="M442" s="45"/>
      <c r="N442" s="6"/>
    </row>
    <row r="443" spans="1:14" x14ac:dyDescent="0.3">
      <c r="A443" s="181">
        <f>'Tier I - Optional'!A571</f>
        <v>0</v>
      </c>
      <c r="B443" s="181">
        <f>'Tier I - Optional'!B571</f>
        <v>0</v>
      </c>
      <c r="C443" s="317" t="s">
        <v>107</v>
      </c>
      <c r="D443" s="317"/>
      <c r="E443" s="317"/>
      <c r="F443" s="41"/>
      <c r="G443" s="41"/>
      <c r="H443" s="43"/>
      <c r="I443" s="43"/>
      <c r="J443" s="43"/>
      <c r="K443" s="43"/>
      <c r="L443" s="41"/>
      <c r="M443" s="45"/>
      <c r="N443" s="6"/>
    </row>
    <row r="444" spans="1:14" x14ac:dyDescent="0.3">
      <c r="A444" s="181">
        <f>'Tier I - Optional'!A572</f>
        <v>0</v>
      </c>
      <c r="B444" s="181">
        <f>'Tier I - Optional'!B572</f>
        <v>0</v>
      </c>
      <c r="C444" s="317" t="s">
        <v>108</v>
      </c>
      <c r="D444" s="317"/>
      <c r="E444" s="317"/>
      <c r="F444" s="41"/>
      <c r="G444" s="41"/>
      <c r="H444" s="43"/>
      <c r="I444" s="43"/>
      <c r="J444" s="43"/>
      <c r="K444" s="43"/>
      <c r="L444" s="41"/>
      <c r="M444" s="45"/>
      <c r="N444" s="6"/>
    </row>
    <row r="445" spans="1:14" x14ac:dyDescent="0.3">
      <c r="A445" s="181">
        <f>'Tier I - Optional'!A573</f>
        <v>0</v>
      </c>
      <c r="B445" s="181">
        <f>'Tier I - Optional'!B573</f>
        <v>0</v>
      </c>
      <c r="C445" s="317" t="s">
        <v>319</v>
      </c>
      <c r="D445" s="317"/>
      <c r="E445" s="317"/>
      <c r="F445" s="41"/>
      <c r="G445" s="41"/>
      <c r="H445" s="43"/>
      <c r="I445" s="43"/>
      <c r="J445" s="43"/>
      <c r="K445" s="43"/>
      <c r="L445" s="41"/>
      <c r="M445" s="45"/>
      <c r="N445" s="6"/>
    </row>
    <row r="446" spans="1:14" x14ac:dyDescent="0.3">
      <c r="A446" s="181">
        <f>'Tier I - Optional'!A574</f>
        <v>0</v>
      </c>
      <c r="B446" s="181">
        <f>'Tier I - Optional'!B574</f>
        <v>0</v>
      </c>
      <c r="C446" s="317" t="s">
        <v>109</v>
      </c>
      <c r="D446" s="317"/>
      <c r="E446" s="317"/>
      <c r="F446" s="43"/>
      <c r="G446" s="43"/>
      <c r="H446" s="43"/>
      <c r="I446" s="43"/>
      <c r="J446" s="43"/>
      <c r="K446" s="43"/>
      <c r="L446" s="41"/>
      <c r="M446" s="45"/>
      <c r="N446" s="6"/>
    </row>
    <row r="447" spans="1:14" x14ac:dyDescent="0.3">
      <c r="A447" s="181">
        <f>'Tier I - Optional'!A575</f>
        <v>0</v>
      </c>
      <c r="B447" s="181">
        <f>'Tier I - Optional'!B575</f>
        <v>0</v>
      </c>
      <c r="C447" s="317" t="s">
        <v>320</v>
      </c>
      <c r="D447" s="317"/>
      <c r="E447" s="317"/>
      <c r="F447" s="43"/>
      <c r="G447" s="43"/>
      <c r="H447" s="43"/>
      <c r="I447" s="43"/>
      <c r="J447" s="43"/>
      <c r="K447" s="43"/>
      <c r="L447" s="41"/>
      <c r="M447" s="45"/>
      <c r="N447" s="6"/>
    </row>
    <row r="448" spans="1:14" x14ac:dyDescent="0.3">
      <c r="A448" s="211">
        <f>SUM(A427:A447)</f>
        <v>0</v>
      </c>
      <c r="B448" s="22">
        <v>21</v>
      </c>
      <c r="C448" s="294" t="s">
        <v>412</v>
      </c>
      <c r="D448" s="295"/>
      <c r="E448" s="296"/>
      <c r="F448" s="187"/>
      <c r="G448" s="176"/>
      <c r="H448" s="176"/>
      <c r="I448" s="176"/>
      <c r="J448" s="176"/>
      <c r="K448" s="176"/>
      <c r="L448" s="176"/>
      <c r="M448" s="196"/>
      <c r="N448" s="6"/>
    </row>
    <row r="449" spans="1:14" ht="14.4" x14ac:dyDescent="0.3">
      <c r="A449" s="22"/>
      <c r="B449" s="22"/>
      <c r="C449" s="21"/>
      <c r="D449" s="21"/>
      <c r="E449" s="21"/>
      <c r="F449" s="35"/>
      <c r="G449" s="35"/>
      <c r="H449" s="35"/>
      <c r="I449" s="35"/>
      <c r="J449" s="35"/>
      <c r="K449" s="35"/>
      <c r="L449" s="39"/>
      <c r="M449" s="40"/>
      <c r="N449" s="6"/>
    </row>
    <row r="450" spans="1:14" ht="17.399999999999999" x14ac:dyDescent="0.3">
      <c r="A450" s="305" t="s">
        <v>413</v>
      </c>
      <c r="B450" s="306"/>
      <c r="C450" s="306"/>
      <c r="D450" s="306"/>
      <c r="E450" s="306"/>
      <c r="F450" s="198"/>
      <c r="G450" s="198"/>
      <c r="H450" s="198"/>
      <c r="I450" s="198"/>
      <c r="J450" s="198"/>
      <c r="K450" s="198"/>
      <c r="L450" s="198"/>
      <c r="M450" s="199"/>
      <c r="N450" s="6"/>
    </row>
    <row r="451" spans="1:14" x14ac:dyDescent="0.3">
      <c r="A451" s="181">
        <f>'Tier I - Optional'!A579</f>
        <v>0</v>
      </c>
      <c r="B451" s="181">
        <f>'Tier I - Optional'!B579</f>
        <v>0</v>
      </c>
      <c r="C451" s="317" t="s">
        <v>304</v>
      </c>
      <c r="D451" s="317"/>
      <c r="E451" s="317"/>
      <c r="F451" s="43"/>
      <c r="G451" s="43"/>
      <c r="H451" s="43"/>
      <c r="I451" s="43"/>
      <c r="J451" s="43"/>
      <c r="K451" s="43"/>
      <c r="L451" s="41"/>
      <c r="M451" s="45"/>
      <c r="N451" s="6"/>
    </row>
    <row r="452" spans="1:14" x14ac:dyDescent="0.3">
      <c r="A452" s="181">
        <f>'Tier I - Optional'!A580</f>
        <v>0</v>
      </c>
      <c r="B452" s="181">
        <f>'Tier I - Optional'!B580</f>
        <v>0</v>
      </c>
      <c r="C452" s="317" t="s">
        <v>305</v>
      </c>
      <c r="D452" s="317"/>
      <c r="E452" s="317"/>
      <c r="F452" s="43"/>
      <c r="G452" s="43"/>
      <c r="H452" s="43"/>
      <c r="I452" s="43"/>
      <c r="J452" s="43"/>
      <c r="K452" s="43"/>
      <c r="L452" s="41"/>
      <c r="M452" s="45"/>
      <c r="N452" s="6"/>
    </row>
    <row r="453" spans="1:14" x14ac:dyDescent="0.3">
      <c r="A453" s="181">
        <f>'Tier I - Optional'!A581</f>
        <v>0</v>
      </c>
      <c r="B453" s="181">
        <f>'Tier I - Optional'!B581</f>
        <v>0</v>
      </c>
      <c r="C453" s="317" t="s">
        <v>92</v>
      </c>
      <c r="D453" s="317"/>
      <c r="E453" s="317"/>
      <c r="F453" s="43"/>
      <c r="G453" s="43"/>
      <c r="H453" s="43"/>
      <c r="I453" s="43"/>
      <c r="J453" s="43"/>
      <c r="K453" s="43"/>
      <c r="L453" s="41"/>
      <c r="M453" s="45"/>
      <c r="N453" s="6"/>
    </row>
    <row r="454" spans="1:14" x14ac:dyDescent="0.3">
      <c r="A454" s="181">
        <f>'Tier I - Optional'!A582</f>
        <v>0</v>
      </c>
      <c r="B454" s="181">
        <f>'Tier I - Optional'!B582</f>
        <v>0</v>
      </c>
      <c r="C454" s="317" t="s">
        <v>93</v>
      </c>
      <c r="D454" s="317"/>
      <c r="E454" s="317"/>
      <c r="F454" s="43"/>
      <c r="G454" s="43"/>
      <c r="H454" s="43"/>
      <c r="I454" s="34"/>
      <c r="J454" s="43"/>
      <c r="K454" s="43"/>
      <c r="L454" s="41"/>
      <c r="M454" s="45"/>
      <c r="N454" s="6"/>
    </row>
    <row r="455" spans="1:14" x14ac:dyDescent="0.3">
      <c r="A455" s="181">
        <f>'Tier I - Optional'!A583</f>
        <v>0</v>
      </c>
      <c r="B455" s="181">
        <f>'Tier I - Optional'!B583</f>
        <v>0</v>
      </c>
      <c r="C455" s="318" t="s">
        <v>414</v>
      </c>
      <c r="D455" s="318"/>
      <c r="E455" s="318"/>
      <c r="F455" s="51"/>
      <c r="G455" s="51"/>
      <c r="H455" s="51"/>
      <c r="I455" s="34"/>
      <c r="J455" s="51"/>
      <c r="K455" s="51"/>
      <c r="L455" s="41"/>
      <c r="M455" s="51"/>
      <c r="N455" s="6"/>
    </row>
    <row r="456" spans="1:14" x14ac:dyDescent="0.3">
      <c r="A456" s="181">
        <f>'Tier I - Optional'!A584</f>
        <v>0</v>
      </c>
      <c r="B456" s="181">
        <f>'Tier I - Optional'!B584</f>
        <v>0</v>
      </c>
      <c r="C456" s="317" t="s">
        <v>94</v>
      </c>
      <c r="D456" s="317"/>
      <c r="E456" s="317"/>
      <c r="F456" s="41"/>
      <c r="G456" s="41"/>
      <c r="H456" s="43"/>
      <c r="I456" s="34"/>
      <c r="J456" s="43"/>
      <c r="K456" s="43"/>
      <c r="L456" s="41"/>
      <c r="M456" s="45"/>
      <c r="N456" s="6"/>
    </row>
    <row r="457" spans="1:14" x14ac:dyDescent="0.3">
      <c r="A457" s="181">
        <f>'Tier I - Optional'!A585</f>
        <v>0</v>
      </c>
      <c r="B457" s="181">
        <f>'Tier I - Optional'!B585</f>
        <v>0</v>
      </c>
      <c r="C457" s="317" t="s">
        <v>95</v>
      </c>
      <c r="D457" s="317"/>
      <c r="E457" s="317"/>
      <c r="F457" s="41"/>
      <c r="G457" s="41"/>
      <c r="H457" s="43"/>
      <c r="I457" s="34"/>
      <c r="J457" s="43"/>
      <c r="K457" s="43"/>
      <c r="L457" s="41"/>
      <c r="M457" s="45"/>
      <c r="N457" s="6"/>
    </row>
    <row r="458" spans="1:14" x14ac:dyDescent="0.3">
      <c r="A458" s="181">
        <f>'Tier I - Optional'!A586</f>
        <v>0</v>
      </c>
      <c r="B458" s="181">
        <f>'Tier I - Optional'!B586</f>
        <v>0</v>
      </c>
      <c r="C458" s="318" t="s">
        <v>306</v>
      </c>
      <c r="D458" s="318"/>
      <c r="E458" s="318"/>
      <c r="F458" s="43"/>
      <c r="G458" s="43"/>
      <c r="H458" s="43"/>
      <c r="I458" s="34"/>
      <c r="J458" s="43"/>
      <c r="K458" s="43"/>
      <c r="L458" s="41"/>
      <c r="M458" s="45"/>
      <c r="N458" s="6"/>
    </row>
    <row r="459" spans="1:14" x14ac:dyDescent="0.3">
      <c r="A459" s="181">
        <f>'Tier I - Optional'!A587</f>
        <v>0</v>
      </c>
      <c r="B459" s="181">
        <f>'Tier I - Optional'!B587</f>
        <v>0</v>
      </c>
      <c r="C459" s="316" t="s">
        <v>415</v>
      </c>
      <c r="D459" s="316"/>
      <c r="E459" s="316"/>
      <c r="F459" s="43"/>
      <c r="G459" s="43"/>
      <c r="H459" s="43"/>
      <c r="I459" s="34"/>
      <c r="J459" s="51"/>
      <c r="K459" s="51"/>
      <c r="L459" s="41"/>
      <c r="M459" s="38"/>
      <c r="N459" s="6"/>
    </row>
    <row r="460" spans="1:14" ht="31.95" customHeight="1" x14ac:dyDescent="0.3">
      <c r="A460" s="181">
        <f>'Tier I - Optional'!A588</f>
        <v>0</v>
      </c>
      <c r="B460" s="181">
        <f>'Tier I - Optional'!B588</f>
        <v>0</v>
      </c>
      <c r="C460" s="321" t="s">
        <v>876</v>
      </c>
      <c r="D460" s="316"/>
      <c r="E460" s="316"/>
      <c r="F460" s="51"/>
      <c r="G460" s="51"/>
      <c r="H460" s="51"/>
      <c r="I460" s="34"/>
      <c r="J460" s="51"/>
      <c r="K460" s="51"/>
      <c r="L460" s="41"/>
      <c r="M460" s="45"/>
      <c r="N460" s="6"/>
    </row>
    <row r="461" spans="1:14" ht="34.5" customHeight="1" x14ac:dyDescent="0.3">
      <c r="A461" s="181">
        <f>'Tier I - Optional'!A592</f>
        <v>0</v>
      </c>
      <c r="B461" s="181">
        <f>'Tier I - Optional'!B592</f>
        <v>0</v>
      </c>
      <c r="C461" s="316" t="s">
        <v>98</v>
      </c>
      <c r="D461" s="316"/>
      <c r="E461" s="316"/>
      <c r="F461" s="43"/>
      <c r="G461" s="43"/>
      <c r="H461" s="43"/>
      <c r="I461" s="34"/>
      <c r="J461" s="43"/>
      <c r="K461" s="43"/>
      <c r="L461" s="41"/>
      <c r="M461" s="45"/>
      <c r="N461" s="6"/>
    </row>
    <row r="462" spans="1:14" x14ac:dyDescent="0.3">
      <c r="A462" s="181">
        <f>'Tier I - Optional'!A593</f>
        <v>0</v>
      </c>
      <c r="B462" s="181">
        <f>'Tier I - Optional'!B593</f>
        <v>0</v>
      </c>
      <c r="C462" s="318" t="s">
        <v>308</v>
      </c>
      <c r="D462" s="318"/>
      <c r="E462" s="318"/>
      <c r="F462" s="43"/>
      <c r="G462" s="43"/>
      <c r="H462" s="43"/>
      <c r="I462" s="43"/>
      <c r="J462" s="43"/>
      <c r="K462" s="43"/>
      <c r="L462" s="41"/>
      <c r="M462" s="45"/>
      <c r="N462" s="6"/>
    </row>
    <row r="463" spans="1:14" x14ac:dyDescent="0.3">
      <c r="A463" s="181">
        <f>'Tier I - Optional'!A594</f>
        <v>0</v>
      </c>
      <c r="B463" s="181">
        <f>'Tier I - Optional'!B594</f>
        <v>0</v>
      </c>
      <c r="C463" s="318" t="s">
        <v>309</v>
      </c>
      <c r="D463" s="318"/>
      <c r="E463" s="318"/>
      <c r="F463" s="43"/>
      <c r="G463" s="43"/>
      <c r="H463" s="43"/>
      <c r="I463" s="43"/>
      <c r="J463" s="43"/>
      <c r="K463" s="43"/>
      <c r="L463" s="41"/>
      <c r="M463" s="45"/>
      <c r="N463" s="6"/>
    </row>
    <row r="464" spans="1:14" ht="32.25" customHeight="1" x14ac:dyDescent="0.3">
      <c r="A464" s="181">
        <f>'Tier I - Optional'!A596</f>
        <v>0</v>
      </c>
      <c r="B464" s="181">
        <f>'Tier I - Optional'!B596</f>
        <v>0</v>
      </c>
      <c r="C464" s="322" t="s">
        <v>417</v>
      </c>
      <c r="D464" s="322"/>
      <c r="E464" s="322"/>
      <c r="F464" s="43"/>
      <c r="G464" s="43"/>
      <c r="H464" s="43"/>
      <c r="I464" s="43"/>
      <c r="J464" s="51"/>
      <c r="K464" s="43"/>
      <c r="L464" s="41"/>
      <c r="M464" s="45"/>
      <c r="N464" s="6"/>
    </row>
    <row r="465" spans="1:14" ht="24" customHeight="1" x14ac:dyDescent="0.3">
      <c r="A465" s="181">
        <f>'Tier I - Optional'!A597</f>
        <v>0</v>
      </c>
      <c r="B465" s="181">
        <f>'Tier I - Optional'!B597</f>
        <v>0</v>
      </c>
      <c r="C465" s="322" t="s">
        <v>418</v>
      </c>
      <c r="D465" s="322"/>
      <c r="E465" s="322"/>
      <c r="F465" s="43"/>
      <c r="G465" s="43"/>
      <c r="H465" s="43"/>
      <c r="I465" s="34"/>
      <c r="J465" s="51"/>
      <c r="K465" s="43"/>
      <c r="L465" s="41"/>
      <c r="M465" s="45"/>
      <c r="N465" s="6"/>
    </row>
    <row r="466" spans="1:14" x14ac:dyDescent="0.3">
      <c r="A466" s="181">
        <f>'Tier I - Optional'!A598</f>
        <v>0</v>
      </c>
      <c r="B466" s="181">
        <f>'Tier I - Optional'!B598</f>
        <v>0</v>
      </c>
      <c r="C466" s="316" t="s">
        <v>99</v>
      </c>
      <c r="D466" s="316"/>
      <c r="E466" s="316"/>
      <c r="F466" s="51"/>
      <c r="G466" s="51"/>
      <c r="H466" s="51"/>
      <c r="I466" s="34"/>
      <c r="J466" s="51"/>
      <c r="K466" s="51"/>
      <c r="L466" s="41"/>
      <c r="M466" s="38"/>
      <c r="N466" s="6"/>
    </row>
    <row r="467" spans="1:14" x14ac:dyDescent="0.3">
      <c r="A467" s="181">
        <f>'Tier I - Optional'!A599</f>
        <v>0</v>
      </c>
      <c r="B467" s="181">
        <f>'Tier I - Optional'!B599</f>
        <v>0</v>
      </c>
      <c r="C467" s="322" t="s">
        <v>100</v>
      </c>
      <c r="D467" s="322"/>
      <c r="E467" s="322"/>
      <c r="F467" s="43"/>
      <c r="G467" s="43"/>
      <c r="H467" s="43"/>
      <c r="I467" s="34"/>
      <c r="J467" s="51"/>
      <c r="K467" s="51"/>
      <c r="L467" s="41"/>
      <c r="M467" s="38"/>
      <c r="N467" s="6"/>
    </row>
    <row r="468" spans="1:14" x14ac:dyDescent="0.3">
      <c r="A468" s="181">
        <f>'Tier I - Optional'!A600</f>
        <v>0</v>
      </c>
      <c r="B468" s="181">
        <f>'Tier I - Optional'!B600</f>
        <v>0</v>
      </c>
      <c r="C468" s="320" t="s">
        <v>101</v>
      </c>
      <c r="D468" s="320"/>
      <c r="E468" s="320"/>
      <c r="F468" s="43"/>
      <c r="G468" s="43"/>
      <c r="H468" s="43"/>
      <c r="I468" s="34"/>
      <c r="J468" s="51"/>
      <c r="K468" s="51"/>
      <c r="L468" s="41"/>
      <c r="M468" s="45"/>
      <c r="N468" s="6"/>
    </row>
    <row r="469" spans="1:14" x14ac:dyDescent="0.3">
      <c r="A469" s="181">
        <f>'Tier I - Optional'!A601</f>
        <v>0</v>
      </c>
      <c r="B469" s="181">
        <f>'Tier I - Optional'!B601</f>
        <v>0</v>
      </c>
      <c r="C469" s="320" t="s">
        <v>1038</v>
      </c>
      <c r="D469" s="320"/>
      <c r="E469" s="320"/>
      <c r="F469" s="43"/>
      <c r="G469" s="43"/>
      <c r="H469" s="43"/>
      <c r="I469" s="34"/>
      <c r="J469" s="51"/>
      <c r="K469" s="51"/>
      <c r="L469" s="41"/>
      <c r="M469" s="45"/>
      <c r="N469" s="6"/>
    </row>
    <row r="470" spans="1:14" x14ac:dyDescent="0.3">
      <c r="A470" s="181">
        <f>'Tier I - Optional'!A602</f>
        <v>0</v>
      </c>
      <c r="B470" s="181">
        <f>'Tier I - Optional'!B602</f>
        <v>0</v>
      </c>
      <c r="C470" s="319" t="s">
        <v>420</v>
      </c>
      <c r="D470" s="319"/>
      <c r="E470" s="319"/>
      <c r="F470" s="43"/>
      <c r="G470" s="43"/>
      <c r="H470" s="43"/>
      <c r="I470" s="34"/>
      <c r="J470" s="51"/>
      <c r="K470" s="51"/>
      <c r="L470" s="41"/>
      <c r="M470" s="45"/>
      <c r="N470" s="6"/>
    </row>
    <row r="471" spans="1:14" x14ac:dyDescent="0.3">
      <c r="A471" s="181">
        <f>'Tier I - Optional'!A603</f>
        <v>0</v>
      </c>
      <c r="B471" s="181">
        <f>'Tier I - Optional'!B603</f>
        <v>0</v>
      </c>
      <c r="C471" s="319" t="s">
        <v>421</v>
      </c>
      <c r="D471" s="319"/>
      <c r="E471" s="319"/>
      <c r="F471" s="43"/>
      <c r="G471" s="43"/>
      <c r="H471" s="43"/>
      <c r="I471" s="34"/>
      <c r="J471" s="51"/>
      <c r="K471" s="51"/>
      <c r="L471" s="41"/>
      <c r="M471" s="45"/>
      <c r="N471" s="6"/>
    </row>
    <row r="472" spans="1:14" x14ac:dyDescent="0.3">
      <c r="A472" s="181">
        <f>'Tier I - Optional'!A604</f>
        <v>0</v>
      </c>
      <c r="B472" s="181">
        <f>'Tier I - Optional'!B604</f>
        <v>0</v>
      </c>
      <c r="C472" s="320" t="s">
        <v>102</v>
      </c>
      <c r="D472" s="320"/>
      <c r="E472" s="320"/>
      <c r="F472" s="43"/>
      <c r="G472" s="43"/>
      <c r="H472" s="43"/>
      <c r="I472" s="34"/>
      <c r="J472" s="51"/>
      <c r="K472" s="51"/>
      <c r="L472" s="41"/>
      <c r="M472" s="45"/>
      <c r="N472" s="6"/>
    </row>
    <row r="473" spans="1:14" x14ac:dyDescent="0.3">
      <c r="A473" s="181">
        <f>'Tier I - Optional'!A605</f>
        <v>0</v>
      </c>
      <c r="B473" s="181">
        <f>'Tier I - Optional'!B605</f>
        <v>0</v>
      </c>
      <c r="C473" s="320" t="s">
        <v>871</v>
      </c>
      <c r="D473" s="320"/>
      <c r="E473" s="320"/>
      <c r="F473" s="51"/>
      <c r="G473" s="51"/>
      <c r="H473" s="51"/>
      <c r="I473" s="34"/>
      <c r="J473" s="51"/>
      <c r="K473" s="51"/>
      <c r="L473" s="41"/>
      <c r="M473" s="45"/>
      <c r="N473" s="6"/>
    </row>
    <row r="474" spans="1:14" ht="15.75" customHeight="1" x14ac:dyDescent="0.3">
      <c r="A474" s="181">
        <f>'Tier I - Optional'!A606</f>
        <v>0</v>
      </c>
      <c r="B474" s="181">
        <f>'Tier I - Optional'!B606</f>
        <v>0</v>
      </c>
      <c r="C474" s="319" t="s">
        <v>422</v>
      </c>
      <c r="D474" s="319"/>
      <c r="E474" s="319"/>
      <c r="F474" s="43"/>
      <c r="G474" s="43"/>
      <c r="H474" s="43"/>
      <c r="I474" s="34"/>
      <c r="J474" s="51"/>
      <c r="K474" s="51"/>
      <c r="L474" s="41"/>
      <c r="M474" s="45"/>
      <c r="N474" s="6"/>
    </row>
    <row r="475" spans="1:14" ht="27" customHeight="1" x14ac:dyDescent="0.3">
      <c r="A475" s="181">
        <f>'Tier I - Optional'!A607</f>
        <v>0</v>
      </c>
      <c r="B475" s="181">
        <f>'Tier I - Optional'!B607</f>
        <v>0</v>
      </c>
      <c r="C475" s="319" t="s">
        <v>1037</v>
      </c>
      <c r="D475" s="319"/>
      <c r="E475" s="319"/>
      <c r="F475" s="43"/>
      <c r="G475" s="43"/>
      <c r="H475" s="43"/>
      <c r="I475" s="34"/>
      <c r="J475" s="51"/>
      <c r="K475" s="51"/>
      <c r="L475" s="41"/>
      <c r="M475" s="45"/>
      <c r="N475" s="6"/>
    </row>
    <row r="476" spans="1:14" x14ac:dyDescent="0.3">
      <c r="A476" s="181">
        <f>'Tier I - Optional'!A608</f>
        <v>0</v>
      </c>
      <c r="B476" s="181">
        <f>'Tier I - Optional'!B608</f>
        <v>0</v>
      </c>
      <c r="C476" s="319" t="s">
        <v>424</v>
      </c>
      <c r="D476" s="319"/>
      <c r="E476" s="319"/>
      <c r="F476" s="43"/>
      <c r="G476" s="43"/>
      <c r="H476" s="43"/>
      <c r="I476" s="43"/>
      <c r="J476" s="51"/>
      <c r="K476" s="51"/>
      <c r="L476" s="41"/>
      <c r="M476" s="45"/>
      <c r="N476" s="6"/>
    </row>
    <row r="477" spans="1:14" x14ac:dyDescent="0.3">
      <c r="A477" s="181">
        <f>'Tier I - Optional'!A609</f>
        <v>0</v>
      </c>
      <c r="B477" s="181">
        <f>'Tier I - Optional'!B609</f>
        <v>0</v>
      </c>
      <c r="C477" s="316" t="s">
        <v>425</v>
      </c>
      <c r="D477" s="316"/>
      <c r="E477" s="316"/>
      <c r="F477" s="51"/>
      <c r="G477" s="51"/>
      <c r="H477" s="51"/>
      <c r="I477" s="34"/>
      <c r="J477" s="51"/>
      <c r="K477" s="51"/>
      <c r="L477" s="41"/>
      <c r="M477" s="38"/>
      <c r="N477" s="6"/>
    </row>
    <row r="478" spans="1:14" x14ac:dyDescent="0.3">
      <c r="A478" s="181">
        <f>'Tier I - Optional'!A610</f>
        <v>0</v>
      </c>
      <c r="B478" s="181">
        <f>'Tier I - Optional'!B610</f>
        <v>0</v>
      </c>
      <c r="C478" s="322" t="s">
        <v>104</v>
      </c>
      <c r="D478" s="322"/>
      <c r="E478" s="322"/>
      <c r="F478" s="43"/>
      <c r="G478" s="43"/>
      <c r="H478" s="43"/>
      <c r="I478" s="43"/>
      <c r="J478" s="43"/>
      <c r="K478" s="43"/>
      <c r="L478" s="41"/>
      <c r="M478" s="38"/>
      <c r="N478" s="6"/>
    </row>
    <row r="479" spans="1:14" x14ac:dyDescent="0.3">
      <c r="A479" s="181">
        <f>'Tier I - Optional'!A611</f>
        <v>0</v>
      </c>
      <c r="B479" s="181">
        <f>'Tier I - Optional'!B611</f>
        <v>0</v>
      </c>
      <c r="C479" s="320" t="s">
        <v>105</v>
      </c>
      <c r="D479" s="320"/>
      <c r="E479" s="320"/>
      <c r="F479" s="43"/>
      <c r="G479" s="43"/>
      <c r="H479" s="43"/>
      <c r="I479" s="43"/>
      <c r="J479" s="43"/>
      <c r="K479" s="43"/>
      <c r="L479" s="41"/>
      <c r="M479" s="38"/>
      <c r="N479" s="6"/>
    </row>
    <row r="480" spans="1:14" x14ac:dyDescent="0.3">
      <c r="A480" s="181">
        <f>'Tier I - Optional'!A612</f>
        <v>0</v>
      </c>
      <c r="B480" s="181">
        <f>'Tier I - Optional'!B612</f>
        <v>0</v>
      </c>
      <c r="C480" s="322" t="s">
        <v>106</v>
      </c>
      <c r="D480" s="322"/>
      <c r="E480" s="322"/>
      <c r="F480" s="43"/>
      <c r="G480" s="43"/>
      <c r="H480" s="43"/>
      <c r="I480" s="43"/>
      <c r="J480" s="43"/>
      <c r="K480" s="43"/>
      <c r="L480" s="41"/>
      <c r="M480" s="38"/>
      <c r="N480" s="6"/>
    </row>
    <row r="481" spans="1:24" x14ac:dyDescent="0.3">
      <c r="A481" s="181">
        <f>'Tier I - Optional'!A613</f>
        <v>0</v>
      </c>
      <c r="B481" s="181">
        <f>'Tier I - Optional'!B613</f>
        <v>0</v>
      </c>
      <c r="C481" s="316" t="s">
        <v>426</v>
      </c>
      <c r="D481" s="316"/>
      <c r="E481" s="316"/>
      <c r="F481" s="43"/>
      <c r="G481" s="43"/>
      <c r="H481" s="43"/>
      <c r="I481" s="43"/>
      <c r="J481" s="51"/>
      <c r="K481" s="51"/>
      <c r="L481" s="41"/>
      <c r="M481" s="38"/>
      <c r="N481" s="6"/>
    </row>
    <row r="482" spans="1:24" x14ac:dyDescent="0.3">
      <c r="A482" s="181">
        <f>'Tier I - Optional'!A614</f>
        <v>0</v>
      </c>
      <c r="B482" s="181">
        <f>'Tier I - Optional'!B614</f>
        <v>0</v>
      </c>
      <c r="C482" s="322" t="s">
        <v>427</v>
      </c>
      <c r="D482" s="322"/>
      <c r="E482" s="322"/>
      <c r="F482" s="43"/>
      <c r="G482" s="43"/>
      <c r="H482" s="43"/>
      <c r="I482" s="43"/>
      <c r="J482" s="51"/>
      <c r="K482" s="51"/>
      <c r="L482" s="41"/>
      <c r="M482" s="38"/>
      <c r="N482" s="6"/>
    </row>
    <row r="483" spans="1:24" x14ac:dyDescent="0.3">
      <c r="A483" s="181">
        <f>'Tier I - Optional'!A615</f>
        <v>0</v>
      </c>
      <c r="B483" s="181">
        <f>'Tier I - Optional'!B615</f>
        <v>0</v>
      </c>
      <c r="C483" s="316" t="s">
        <v>428</v>
      </c>
      <c r="D483" s="316"/>
      <c r="E483" s="316"/>
      <c r="F483" s="43"/>
      <c r="G483" s="43"/>
      <c r="H483" s="43"/>
      <c r="I483" s="43"/>
      <c r="J483" s="51"/>
      <c r="K483" s="51"/>
      <c r="L483" s="41"/>
      <c r="M483" s="38"/>
      <c r="N483" s="6"/>
    </row>
    <row r="484" spans="1:24" x14ac:dyDescent="0.3">
      <c r="A484" s="181">
        <f>'Tier I - Optional'!A616</f>
        <v>0</v>
      </c>
      <c r="B484" s="181">
        <f>'Tier I - Optional'!B616</f>
        <v>0</v>
      </c>
      <c r="C484" s="318" t="s">
        <v>429</v>
      </c>
      <c r="D484" s="318"/>
      <c r="E484" s="318"/>
      <c r="F484" s="43"/>
      <c r="G484" s="43"/>
      <c r="H484" s="43"/>
      <c r="I484" s="43"/>
      <c r="J484" s="51"/>
      <c r="K484" s="43"/>
      <c r="L484" s="41"/>
      <c r="M484" s="38"/>
      <c r="N484" s="6"/>
    </row>
    <row r="485" spans="1:24" ht="15" customHeight="1" x14ac:dyDescent="0.3">
      <c r="A485" s="181">
        <f>'Tier I - Optional'!A617</f>
        <v>0</v>
      </c>
      <c r="B485" s="181">
        <f>'Tier I - Optional'!B617</f>
        <v>0</v>
      </c>
      <c r="C485" s="318" t="s">
        <v>317</v>
      </c>
      <c r="D485" s="318"/>
      <c r="E485" s="318"/>
      <c r="F485" s="43"/>
      <c r="G485" s="43"/>
      <c r="H485" s="43"/>
      <c r="I485" s="43"/>
      <c r="J485" s="43"/>
      <c r="K485" s="43"/>
      <c r="L485" s="41"/>
      <c r="M485" s="45"/>
      <c r="N485" s="6"/>
    </row>
    <row r="486" spans="1:24" x14ac:dyDescent="0.3">
      <c r="A486" s="181">
        <f>'Tier I - Optional'!A622</f>
        <v>0</v>
      </c>
      <c r="B486" s="181">
        <f>'Tier I - Optional'!B622</f>
        <v>0</v>
      </c>
      <c r="C486" s="317" t="s">
        <v>107</v>
      </c>
      <c r="D486" s="317"/>
      <c r="E486" s="317"/>
      <c r="F486" s="41"/>
      <c r="G486" s="41"/>
      <c r="H486" s="43"/>
      <c r="I486" s="43"/>
      <c r="J486" s="43"/>
      <c r="K486" s="43"/>
      <c r="L486" s="41"/>
      <c r="M486" s="45"/>
      <c r="N486" s="6"/>
    </row>
    <row r="487" spans="1:24" x14ac:dyDescent="0.3">
      <c r="A487" s="181">
        <f>'Tier I - Optional'!A623</f>
        <v>0</v>
      </c>
      <c r="B487" s="181">
        <f>'Tier I - Optional'!B623</f>
        <v>0</v>
      </c>
      <c r="C487" s="318" t="s">
        <v>430</v>
      </c>
      <c r="D487" s="318"/>
      <c r="E487" s="318"/>
      <c r="F487" s="43"/>
      <c r="G487" s="43"/>
      <c r="H487" s="43"/>
      <c r="I487" s="43"/>
      <c r="J487" s="51"/>
      <c r="K487" s="43"/>
      <c r="L487" s="41"/>
      <c r="M487" s="38"/>
      <c r="N487" s="6"/>
    </row>
    <row r="488" spans="1:24" x14ac:dyDescent="0.3">
      <c r="A488" s="181">
        <f>'Tier I - Optional'!A624</f>
        <v>0</v>
      </c>
      <c r="B488" s="181">
        <f>'Tier I - Optional'!B624</f>
        <v>0</v>
      </c>
      <c r="C488" s="317" t="s">
        <v>108</v>
      </c>
      <c r="D488" s="317"/>
      <c r="E488" s="317"/>
      <c r="F488" s="41"/>
      <c r="G488" s="41"/>
      <c r="H488" s="43"/>
      <c r="I488" s="43"/>
      <c r="J488" s="43"/>
      <c r="K488" s="43"/>
      <c r="L488" s="41"/>
      <c r="M488" s="45"/>
      <c r="N488" s="6"/>
    </row>
    <row r="489" spans="1:24" x14ac:dyDescent="0.3">
      <c r="A489" s="181">
        <f>'Tier I - Optional'!A625</f>
        <v>0</v>
      </c>
      <c r="B489" s="181">
        <f>'Tier I - Optional'!B625</f>
        <v>0</v>
      </c>
      <c r="C489" s="317" t="s">
        <v>319</v>
      </c>
      <c r="D489" s="317"/>
      <c r="E489" s="317"/>
      <c r="F489" s="41"/>
      <c r="G489" s="41"/>
      <c r="H489" s="43"/>
      <c r="I489" s="43"/>
      <c r="J489" s="43"/>
      <c r="K489" s="43"/>
      <c r="L489" s="41"/>
      <c r="M489" s="45"/>
      <c r="N489" s="6"/>
    </row>
    <row r="490" spans="1:24" x14ac:dyDescent="0.3">
      <c r="A490" s="181">
        <f>'Tier I - Optional'!A626</f>
        <v>0</v>
      </c>
      <c r="B490" s="181">
        <f>'Tier I - Optional'!B626</f>
        <v>0</v>
      </c>
      <c r="C490" s="317" t="s">
        <v>109</v>
      </c>
      <c r="D490" s="317"/>
      <c r="E490" s="317"/>
      <c r="F490" s="43"/>
      <c r="G490" s="43"/>
      <c r="H490" s="43"/>
      <c r="I490" s="43"/>
      <c r="J490" s="43"/>
      <c r="K490" s="43"/>
      <c r="L490" s="41"/>
      <c r="M490" s="45"/>
      <c r="N490" s="6"/>
    </row>
    <row r="491" spans="1:24" x14ac:dyDescent="0.3">
      <c r="A491" s="181">
        <f>'Tier I - Optional'!A627</f>
        <v>0</v>
      </c>
      <c r="B491" s="181">
        <f>'Tier I - Optional'!B627</f>
        <v>0</v>
      </c>
      <c r="C491" s="317" t="s">
        <v>320</v>
      </c>
      <c r="D491" s="317"/>
      <c r="E491" s="317"/>
      <c r="F491" s="43"/>
      <c r="G491" s="43"/>
      <c r="H491" s="43"/>
      <c r="I491" s="43"/>
      <c r="J491" s="43"/>
      <c r="K491" s="43"/>
      <c r="L491" s="41"/>
      <c r="M491" s="45"/>
      <c r="N491" s="6"/>
    </row>
    <row r="492" spans="1:24" x14ac:dyDescent="0.3">
      <c r="A492" s="211">
        <f>SUM(A451:A491)</f>
        <v>0</v>
      </c>
      <c r="B492" s="22">
        <v>41</v>
      </c>
      <c r="C492" s="294" t="s">
        <v>431</v>
      </c>
      <c r="D492" s="295"/>
      <c r="E492" s="296"/>
      <c r="F492" s="187"/>
      <c r="G492" s="176"/>
      <c r="H492" s="176"/>
      <c r="I492" s="176"/>
      <c r="J492" s="176"/>
      <c r="K492" s="176"/>
      <c r="L492" s="176"/>
      <c r="M492" s="196"/>
      <c r="N492" s="6"/>
    </row>
    <row r="493" spans="1:24" x14ac:dyDescent="0.3">
      <c r="A493" s="26"/>
      <c r="B493" s="26"/>
      <c r="C493" s="14"/>
      <c r="D493" s="14"/>
      <c r="E493" s="14"/>
      <c r="F493" s="14"/>
      <c r="G493" s="14"/>
      <c r="H493" s="14"/>
      <c r="I493" s="14"/>
      <c r="J493" s="14"/>
      <c r="K493" s="14"/>
      <c r="L493" s="154"/>
      <c r="M493" s="15"/>
      <c r="N493" s="6"/>
    </row>
    <row r="494" spans="1:24" ht="16.2" x14ac:dyDescent="0.3">
      <c r="A494" s="223">
        <f>A492+A448+A424+A400+A374+A337+A298+A260</f>
        <v>0</v>
      </c>
      <c r="B494" s="223">
        <v>234</v>
      </c>
      <c r="C494" s="353" t="s">
        <v>110</v>
      </c>
      <c r="D494" s="353"/>
      <c r="E494" s="353"/>
      <c r="F494" s="55"/>
      <c r="G494" s="55"/>
      <c r="H494" s="55"/>
      <c r="I494" s="55"/>
      <c r="J494" s="55"/>
      <c r="K494" s="55"/>
      <c r="L494" s="55"/>
      <c r="M494" s="56"/>
      <c r="N494" s="6"/>
    </row>
    <row r="495" spans="1:24" s="1" customFormat="1" x14ac:dyDescent="0.3">
      <c r="A495" s="47"/>
      <c r="B495" s="47"/>
      <c r="C495" s="155"/>
      <c r="D495" s="155"/>
      <c r="E495" s="155"/>
      <c r="F495" s="155"/>
      <c r="G495" s="155"/>
      <c r="H495" s="155"/>
      <c r="I495" s="155"/>
      <c r="J495" s="155"/>
      <c r="K495" s="155"/>
      <c r="L495" s="155"/>
      <c r="M495" s="46"/>
      <c r="N495" s="6"/>
      <c r="O495" s="3"/>
      <c r="P495" s="3"/>
      <c r="Q495" s="3"/>
      <c r="R495" s="3"/>
      <c r="S495" s="3"/>
      <c r="T495" s="3"/>
      <c r="U495" s="3"/>
      <c r="V495" s="3"/>
      <c r="W495" s="3"/>
      <c r="X495" s="3"/>
    </row>
    <row r="496" spans="1:24" ht="17.399999999999999" x14ac:dyDescent="0.3">
      <c r="A496" s="302" t="s">
        <v>111</v>
      </c>
      <c r="B496" s="303"/>
      <c r="C496" s="303"/>
      <c r="D496" s="303"/>
      <c r="E496" s="303"/>
      <c r="F496" s="200"/>
      <c r="G496" s="200"/>
      <c r="H496" s="200"/>
      <c r="I496" s="200"/>
      <c r="J496" s="200"/>
      <c r="K496" s="200"/>
      <c r="L496" s="200"/>
      <c r="M496" s="201"/>
      <c r="N496" s="6"/>
    </row>
    <row r="497" spans="1:14" ht="17.399999999999999" x14ac:dyDescent="0.3">
      <c r="A497" s="305" t="s">
        <v>432</v>
      </c>
      <c r="B497" s="306"/>
      <c r="C497" s="306"/>
      <c r="D497" s="306"/>
      <c r="E497" s="306"/>
      <c r="F497" s="198"/>
      <c r="G497" s="198"/>
      <c r="H497" s="198"/>
      <c r="I497" s="198"/>
      <c r="J497" s="198"/>
      <c r="K497" s="198"/>
      <c r="L497" s="198"/>
      <c r="M497" s="199"/>
      <c r="N497" s="6"/>
    </row>
    <row r="498" spans="1:14" x14ac:dyDescent="0.3">
      <c r="A498" s="181">
        <f>'Tier I - Optional'!A634</f>
        <v>0</v>
      </c>
      <c r="B498" s="181">
        <f>'Tier I - Optional'!B634</f>
        <v>0</v>
      </c>
      <c r="C498" s="317" t="s">
        <v>304</v>
      </c>
      <c r="D498" s="317"/>
      <c r="E498" s="317"/>
      <c r="F498" s="43"/>
      <c r="G498" s="43"/>
      <c r="H498" s="43"/>
      <c r="I498" s="43"/>
      <c r="J498" s="43"/>
      <c r="K498" s="43"/>
      <c r="L498" s="41"/>
      <c r="M498" s="45"/>
      <c r="N498" s="6"/>
    </row>
    <row r="499" spans="1:14" x14ac:dyDescent="0.3">
      <c r="A499" s="181">
        <f>'Tier I - Optional'!A635</f>
        <v>0</v>
      </c>
      <c r="B499" s="181">
        <f>'Tier I - Optional'!B635</f>
        <v>0</v>
      </c>
      <c r="C499" s="317" t="s">
        <v>305</v>
      </c>
      <c r="D499" s="317"/>
      <c r="E499" s="317"/>
      <c r="F499" s="43"/>
      <c r="G499" s="43"/>
      <c r="H499" s="43"/>
      <c r="I499" s="43"/>
      <c r="J499" s="43"/>
      <c r="K499" s="43"/>
      <c r="L499" s="41"/>
      <c r="M499" s="45"/>
      <c r="N499" s="6"/>
    </row>
    <row r="500" spans="1:14" x14ac:dyDescent="0.3">
      <c r="A500" s="181">
        <f>'Tier I - Optional'!A636</f>
        <v>0</v>
      </c>
      <c r="B500" s="181">
        <f>'Tier I - Optional'!B636</f>
        <v>0</v>
      </c>
      <c r="C500" s="317" t="s">
        <v>92</v>
      </c>
      <c r="D500" s="317"/>
      <c r="E500" s="317"/>
      <c r="F500" s="43"/>
      <c r="G500" s="43"/>
      <c r="H500" s="43"/>
      <c r="I500" s="43"/>
      <c r="J500" s="43"/>
      <c r="K500" s="43"/>
      <c r="L500" s="41"/>
      <c r="M500" s="45"/>
      <c r="N500" s="6"/>
    </row>
    <row r="501" spans="1:14" x14ac:dyDescent="0.3">
      <c r="A501" s="181">
        <f>'Tier I - Optional'!A637</f>
        <v>0</v>
      </c>
      <c r="B501" s="181">
        <f>'Tier I - Optional'!B637</f>
        <v>0</v>
      </c>
      <c r="C501" s="317" t="s">
        <v>93</v>
      </c>
      <c r="D501" s="317"/>
      <c r="E501" s="317"/>
      <c r="F501" s="43"/>
      <c r="G501" s="43"/>
      <c r="H501" s="43"/>
      <c r="I501" s="43"/>
      <c r="J501" s="43"/>
      <c r="K501" s="43"/>
      <c r="L501" s="41"/>
      <c r="M501" s="45"/>
      <c r="N501" s="6"/>
    </row>
    <row r="502" spans="1:14" x14ac:dyDescent="0.3">
      <c r="A502" s="181">
        <f>'Tier I - Optional'!A638</f>
        <v>0</v>
      </c>
      <c r="B502" s="181">
        <f>'Tier I - Optional'!B638</f>
        <v>0</v>
      </c>
      <c r="C502" s="317" t="s">
        <v>94</v>
      </c>
      <c r="D502" s="317"/>
      <c r="E502" s="317"/>
      <c r="F502" s="41"/>
      <c r="G502" s="41"/>
      <c r="H502" s="43"/>
      <c r="I502" s="43"/>
      <c r="J502" s="43"/>
      <c r="K502" s="43"/>
      <c r="L502" s="41"/>
      <c r="M502" s="45"/>
      <c r="N502" s="6"/>
    </row>
    <row r="503" spans="1:14" x14ac:dyDescent="0.3">
      <c r="A503" s="181">
        <f>'Tier I - Optional'!A639</f>
        <v>0</v>
      </c>
      <c r="B503" s="181">
        <f>'Tier I - Optional'!B639</f>
        <v>0</v>
      </c>
      <c r="C503" s="317" t="s">
        <v>95</v>
      </c>
      <c r="D503" s="317"/>
      <c r="E503" s="317"/>
      <c r="F503" s="41"/>
      <c r="G503" s="41"/>
      <c r="H503" s="43"/>
      <c r="I503" s="43"/>
      <c r="J503" s="43"/>
      <c r="K503" s="43"/>
      <c r="L503" s="41"/>
      <c r="M503" s="45"/>
      <c r="N503" s="6"/>
    </row>
    <row r="504" spans="1:14" x14ac:dyDescent="0.3">
      <c r="A504" s="181">
        <f>'Tier I - Optional'!A640</f>
        <v>0</v>
      </c>
      <c r="B504" s="181">
        <f>'Tier I - Optional'!B640</f>
        <v>0</v>
      </c>
      <c r="C504" s="318" t="s">
        <v>306</v>
      </c>
      <c r="D504" s="318"/>
      <c r="E504" s="318"/>
      <c r="F504" s="43"/>
      <c r="G504" s="43"/>
      <c r="H504" s="43"/>
      <c r="I504" s="34"/>
      <c r="J504" s="43"/>
      <c r="K504" s="43"/>
      <c r="L504" s="41"/>
      <c r="M504" s="45"/>
      <c r="N504" s="6"/>
    </row>
    <row r="505" spans="1:14" x14ac:dyDescent="0.3">
      <c r="A505" s="181">
        <f>'Tier I - Optional'!A641</f>
        <v>0</v>
      </c>
      <c r="B505" s="181">
        <f>'Tier I - Optional'!B641</f>
        <v>0</v>
      </c>
      <c r="C505" s="316" t="s">
        <v>433</v>
      </c>
      <c r="D505" s="316"/>
      <c r="E505" s="316"/>
      <c r="F505" s="51"/>
      <c r="G505" s="51"/>
      <c r="H505" s="51"/>
      <c r="I505" s="34"/>
      <c r="J505" s="51"/>
      <c r="K505" s="51"/>
      <c r="L505" s="41"/>
      <c r="M505" s="38"/>
      <c r="N505" s="6"/>
    </row>
    <row r="506" spans="1:14" x14ac:dyDescent="0.3">
      <c r="A506" s="181">
        <f>'Tier I - Optional'!A642</f>
        <v>0</v>
      </c>
      <c r="B506" s="181">
        <f>'Tier I - Optional'!B642</f>
        <v>0</v>
      </c>
      <c r="C506" s="318" t="s">
        <v>308</v>
      </c>
      <c r="D506" s="318"/>
      <c r="E506" s="318"/>
      <c r="F506" s="43"/>
      <c r="G506" s="43"/>
      <c r="H506" s="43"/>
      <c r="I506" s="43"/>
      <c r="J506" s="43"/>
      <c r="K506" s="43"/>
      <c r="L506" s="41"/>
      <c r="M506" s="45"/>
      <c r="N506" s="6"/>
    </row>
    <row r="507" spans="1:14" x14ac:dyDescent="0.3">
      <c r="A507" s="181">
        <f>'Tier I - Optional'!A643</f>
        <v>0</v>
      </c>
      <c r="B507" s="181">
        <f>'Tier I - Optional'!B643</f>
        <v>0</v>
      </c>
      <c r="C507" s="318" t="s">
        <v>309</v>
      </c>
      <c r="D507" s="318"/>
      <c r="E507" s="318"/>
      <c r="F507" s="43"/>
      <c r="G507" s="43"/>
      <c r="H507" s="43"/>
      <c r="I507" s="43"/>
      <c r="J507" s="43"/>
      <c r="K507" s="43"/>
      <c r="L507" s="41"/>
      <c r="M507" s="45"/>
      <c r="N507" s="6"/>
    </row>
    <row r="508" spans="1:14" x14ac:dyDescent="0.3">
      <c r="A508" s="181">
        <f>'Tier I - Optional'!A644</f>
        <v>0</v>
      </c>
      <c r="B508" s="181">
        <f>'Tier I - Optional'!B644</f>
        <v>0</v>
      </c>
      <c r="C508" s="316" t="s">
        <v>434</v>
      </c>
      <c r="D508" s="316"/>
      <c r="E508" s="316"/>
      <c r="F508" s="51"/>
      <c r="G508" s="51"/>
      <c r="H508" s="43"/>
      <c r="I508" s="43"/>
      <c r="J508" s="43"/>
      <c r="K508" s="43"/>
      <c r="L508" s="41"/>
      <c r="M508" s="38"/>
      <c r="N508" s="6"/>
    </row>
    <row r="509" spans="1:14" x14ac:dyDescent="0.3">
      <c r="A509" s="181">
        <f>'Tier I - Optional'!A645</f>
        <v>0</v>
      </c>
      <c r="B509" s="181">
        <f>'Tier I - Optional'!B645</f>
        <v>0</v>
      </c>
      <c r="C509" s="316" t="s">
        <v>435</v>
      </c>
      <c r="D509" s="316"/>
      <c r="E509" s="316"/>
      <c r="F509" s="43"/>
      <c r="G509" s="43"/>
      <c r="H509" s="43"/>
      <c r="I509" s="43"/>
      <c r="J509" s="43"/>
      <c r="K509" s="43"/>
      <c r="L509" s="41"/>
      <c r="M509" s="38"/>
      <c r="N509" s="6"/>
    </row>
    <row r="510" spans="1:14" x14ac:dyDescent="0.3">
      <c r="A510" s="181">
        <f>'Tier I - Optional'!A646</f>
        <v>0</v>
      </c>
      <c r="B510" s="181">
        <f>'Tier I - Optional'!B646</f>
        <v>0</v>
      </c>
      <c r="C510" s="316" t="s">
        <v>1027</v>
      </c>
      <c r="D510" s="316"/>
      <c r="E510" s="316"/>
      <c r="F510" s="43"/>
      <c r="G510" s="43"/>
      <c r="H510" s="43"/>
      <c r="I510" s="43"/>
      <c r="J510" s="51"/>
      <c r="K510" s="51"/>
      <c r="L510" s="41"/>
      <c r="M510" s="38"/>
      <c r="N510" s="6"/>
    </row>
    <row r="511" spans="1:14" x14ac:dyDescent="0.3">
      <c r="A511" s="181">
        <f>'Tier I - Optional'!A647</f>
        <v>0</v>
      </c>
      <c r="B511" s="181">
        <f>'Tier I - Optional'!B647</f>
        <v>0</v>
      </c>
      <c r="C511" s="316" t="s">
        <v>184</v>
      </c>
      <c r="D511" s="316"/>
      <c r="E511" s="316"/>
      <c r="F511" s="43"/>
      <c r="G511" s="43"/>
      <c r="H511" s="43"/>
      <c r="I511" s="43"/>
      <c r="J511" s="51"/>
      <c r="K511" s="51"/>
      <c r="L511" s="41"/>
      <c r="M511" s="38"/>
      <c r="N511" s="6"/>
    </row>
    <row r="512" spans="1:14" x14ac:dyDescent="0.3">
      <c r="A512" s="181">
        <f>'Tier I - Optional'!A648</f>
        <v>0</v>
      </c>
      <c r="B512" s="181">
        <f>'Tier I - Optional'!B648</f>
        <v>0</v>
      </c>
      <c r="C512" s="316" t="s">
        <v>436</v>
      </c>
      <c r="D512" s="316"/>
      <c r="E512" s="316"/>
      <c r="F512" s="43"/>
      <c r="G512" s="43"/>
      <c r="H512" s="43"/>
      <c r="I512" s="43"/>
      <c r="J512" s="43"/>
      <c r="K512" s="43"/>
      <c r="L512" s="41"/>
      <c r="M512" s="45"/>
      <c r="N512" s="6"/>
    </row>
    <row r="513" spans="1:14" x14ac:dyDescent="0.3">
      <c r="A513" s="181">
        <f>'Tier I - Optional'!A649</f>
        <v>0</v>
      </c>
      <c r="B513" s="181">
        <f>'Tier I - Optional'!B649</f>
        <v>0</v>
      </c>
      <c r="C513" s="350" t="s">
        <v>112</v>
      </c>
      <c r="D513" s="351"/>
      <c r="E513" s="352"/>
      <c r="F513" s="43"/>
      <c r="G513" s="43"/>
      <c r="H513" s="43"/>
      <c r="I513" s="43"/>
      <c r="J513" s="43"/>
      <c r="K513" s="43"/>
      <c r="L513" s="41"/>
      <c r="M513" s="38"/>
      <c r="N513" s="6"/>
    </row>
    <row r="514" spans="1:14" x14ac:dyDescent="0.3">
      <c r="A514" s="181">
        <f>'Tier I - Optional'!A650</f>
        <v>0</v>
      </c>
      <c r="B514" s="181">
        <f>'Tier I - Optional'!B650</f>
        <v>0</v>
      </c>
      <c r="C514" s="350" t="s">
        <v>115</v>
      </c>
      <c r="D514" s="351"/>
      <c r="E514" s="352"/>
      <c r="F514" s="43"/>
      <c r="G514" s="43"/>
      <c r="H514" s="43"/>
      <c r="I514" s="43"/>
      <c r="J514" s="43"/>
      <c r="K514" s="43"/>
      <c r="L514" s="41"/>
      <c r="M514" s="38"/>
      <c r="N514" s="6"/>
    </row>
    <row r="515" spans="1:14" x14ac:dyDescent="0.3">
      <c r="A515" s="181">
        <f>'Tier I - Optional'!A651</f>
        <v>0</v>
      </c>
      <c r="B515" s="181">
        <f>'Tier I - Optional'!B651</f>
        <v>0</v>
      </c>
      <c r="C515" s="316" t="s">
        <v>437</v>
      </c>
      <c r="D515" s="316"/>
      <c r="E515" s="316"/>
      <c r="F515" s="43"/>
      <c r="G515" s="43"/>
      <c r="H515" s="43"/>
      <c r="I515" s="43"/>
      <c r="J515" s="51"/>
      <c r="K515" s="43"/>
      <c r="L515" s="41"/>
      <c r="M515" s="38"/>
      <c r="N515" s="6"/>
    </row>
    <row r="516" spans="1:14" x14ac:dyDescent="0.3">
      <c r="A516" s="181">
        <f>'Tier I - Optional'!A652</f>
        <v>0</v>
      </c>
      <c r="B516" s="181">
        <f>'Tier I - Optional'!B652</f>
        <v>0</v>
      </c>
      <c r="C516" s="316" t="s">
        <v>438</v>
      </c>
      <c r="D516" s="316"/>
      <c r="E516" s="316"/>
      <c r="F516" s="43"/>
      <c r="G516" s="43"/>
      <c r="H516" s="43"/>
      <c r="I516" s="43"/>
      <c r="J516" s="51"/>
      <c r="K516" s="51"/>
      <c r="L516" s="41"/>
      <c r="M516" s="38"/>
      <c r="N516" s="6"/>
    </row>
    <row r="517" spans="1:14" x14ac:dyDescent="0.3">
      <c r="A517" s="181">
        <f>'Tier I - Optional'!A653</f>
        <v>0</v>
      </c>
      <c r="B517" s="181">
        <f>'Tier I - Optional'!B653</f>
        <v>0</v>
      </c>
      <c r="C517" s="361" t="s">
        <v>114</v>
      </c>
      <c r="D517" s="362"/>
      <c r="E517" s="363"/>
      <c r="F517" s="43"/>
      <c r="G517" s="43"/>
      <c r="H517" s="43"/>
      <c r="I517" s="43"/>
      <c r="J517" s="43"/>
      <c r="K517" s="43"/>
      <c r="L517" s="41"/>
      <c r="M517" s="38"/>
      <c r="N517" s="6"/>
    </row>
    <row r="518" spans="1:14" x14ac:dyDescent="0.3">
      <c r="A518" s="181">
        <f>'Tier I - Optional'!A654</f>
        <v>0</v>
      </c>
      <c r="B518" s="181">
        <f>'Tier I - Optional'!B654</f>
        <v>0</v>
      </c>
      <c r="C518" s="316" t="s">
        <v>439</v>
      </c>
      <c r="D518" s="316"/>
      <c r="E518" s="316"/>
      <c r="F518" s="43"/>
      <c r="G518" s="43"/>
      <c r="H518" s="43"/>
      <c r="I518" s="43"/>
      <c r="J518" s="51"/>
      <c r="K518" s="51"/>
      <c r="L518" s="41"/>
      <c r="M518" s="38"/>
      <c r="N518" s="6"/>
    </row>
    <row r="519" spans="1:14" x14ac:dyDescent="0.3">
      <c r="A519" s="181">
        <f>'Tier I - Optional'!A655</f>
        <v>0</v>
      </c>
      <c r="B519" s="181">
        <f>'Tier I - Optional'!B655</f>
        <v>0</v>
      </c>
      <c r="C519" s="318" t="s">
        <v>317</v>
      </c>
      <c r="D519" s="318"/>
      <c r="E519" s="318"/>
      <c r="F519" s="43"/>
      <c r="G519" s="43"/>
      <c r="H519" s="43"/>
      <c r="I519" s="43"/>
      <c r="J519" s="43"/>
      <c r="K519" s="43"/>
      <c r="L519" s="41"/>
      <c r="M519" s="45"/>
      <c r="N519" s="6"/>
    </row>
    <row r="520" spans="1:14" x14ac:dyDescent="0.3">
      <c r="A520" s="181">
        <f>'Tier I - Optional'!A656</f>
        <v>0</v>
      </c>
      <c r="B520" s="181">
        <f>'Tier I - Optional'!B656</f>
        <v>0</v>
      </c>
      <c r="C520" s="317" t="s">
        <v>107</v>
      </c>
      <c r="D520" s="317"/>
      <c r="E520" s="317"/>
      <c r="F520" s="41"/>
      <c r="G520" s="41"/>
      <c r="H520" s="43"/>
      <c r="I520" s="43"/>
      <c r="J520" s="43"/>
      <c r="K520" s="43"/>
      <c r="L520" s="41"/>
      <c r="M520" s="45"/>
      <c r="N520" s="6"/>
    </row>
    <row r="521" spans="1:14" x14ac:dyDescent="0.3">
      <c r="A521" s="181">
        <f>'Tier I - Optional'!A657</f>
        <v>0</v>
      </c>
      <c r="B521" s="181">
        <f>'Tier I - Optional'!B657</f>
        <v>0</v>
      </c>
      <c r="C521" s="317" t="s">
        <v>108</v>
      </c>
      <c r="D521" s="317"/>
      <c r="E521" s="317"/>
      <c r="F521" s="41"/>
      <c r="G521" s="41"/>
      <c r="H521" s="43"/>
      <c r="I521" s="43"/>
      <c r="J521" s="43"/>
      <c r="K521" s="43"/>
      <c r="L521" s="41"/>
      <c r="M521" s="45"/>
      <c r="N521" s="6"/>
    </row>
    <row r="522" spans="1:14" x14ac:dyDescent="0.3">
      <c r="A522" s="181">
        <f>'Tier I - Optional'!A658</f>
        <v>0</v>
      </c>
      <c r="B522" s="181">
        <f>'Tier I - Optional'!B658</f>
        <v>0</v>
      </c>
      <c r="C522" s="317" t="s">
        <v>319</v>
      </c>
      <c r="D522" s="317"/>
      <c r="E522" s="317"/>
      <c r="F522" s="41"/>
      <c r="G522" s="41"/>
      <c r="H522" s="43"/>
      <c r="I522" s="43"/>
      <c r="J522" s="43"/>
      <c r="K522" s="43"/>
      <c r="L522" s="41"/>
      <c r="M522" s="45"/>
      <c r="N522" s="6"/>
    </row>
    <row r="523" spans="1:14" x14ac:dyDescent="0.3">
      <c r="A523" s="181">
        <f>'Tier I - Optional'!A659</f>
        <v>0</v>
      </c>
      <c r="B523" s="181">
        <f>'Tier I - Optional'!B659</f>
        <v>0</v>
      </c>
      <c r="C523" s="318" t="s">
        <v>440</v>
      </c>
      <c r="D523" s="318"/>
      <c r="E523" s="318"/>
      <c r="F523" s="43"/>
      <c r="G523" s="43"/>
      <c r="H523" s="43"/>
      <c r="I523" s="43"/>
      <c r="J523" s="43"/>
      <c r="K523" s="43"/>
      <c r="L523" s="41"/>
      <c r="M523" s="38"/>
      <c r="N523" s="6"/>
    </row>
    <row r="524" spans="1:14" x14ac:dyDescent="0.3">
      <c r="A524" s="181">
        <f>'Tier I - Optional'!A660</f>
        <v>0</v>
      </c>
      <c r="B524" s="181">
        <f>'Tier I - Optional'!B660</f>
        <v>0</v>
      </c>
      <c r="C524" s="317" t="s">
        <v>109</v>
      </c>
      <c r="D524" s="317"/>
      <c r="E524" s="317"/>
      <c r="F524" s="43"/>
      <c r="G524" s="43"/>
      <c r="H524" s="43"/>
      <c r="I524" s="43"/>
      <c r="J524" s="43"/>
      <c r="K524" s="43"/>
      <c r="L524" s="41"/>
      <c r="M524" s="45"/>
      <c r="N524" s="6"/>
    </row>
    <row r="525" spans="1:14" x14ac:dyDescent="0.3">
      <c r="A525" s="181">
        <f>'Tier I - Optional'!A661</f>
        <v>0</v>
      </c>
      <c r="B525" s="181">
        <f>'Tier I - Optional'!B661</f>
        <v>0</v>
      </c>
      <c r="C525" s="317" t="s">
        <v>320</v>
      </c>
      <c r="D525" s="317"/>
      <c r="E525" s="317"/>
      <c r="F525" s="43"/>
      <c r="G525" s="43"/>
      <c r="H525" s="43"/>
      <c r="I525" s="43"/>
      <c r="J525" s="43"/>
      <c r="K525" s="43"/>
      <c r="L525" s="41"/>
      <c r="M525" s="45"/>
      <c r="N525" s="6"/>
    </row>
    <row r="526" spans="1:14" x14ac:dyDescent="0.3">
      <c r="A526" s="181">
        <f>'Tier I - Optional'!A662</f>
        <v>0</v>
      </c>
      <c r="B526" s="181">
        <f>'Tier I - Optional'!B662</f>
        <v>0</v>
      </c>
      <c r="C526" s="358" t="s">
        <v>113</v>
      </c>
      <c r="D526" s="359"/>
      <c r="E526" s="360"/>
      <c r="F526" s="44"/>
      <c r="G526" s="66"/>
      <c r="H526" s="66"/>
      <c r="I526" s="66"/>
      <c r="J526" s="66"/>
      <c r="K526" s="66"/>
      <c r="L526" s="65"/>
      <c r="M526" s="67"/>
      <c r="N526" s="6"/>
    </row>
    <row r="527" spans="1:14" x14ac:dyDescent="0.3">
      <c r="A527" s="183">
        <f>SUM(A498:A526)</f>
        <v>0</v>
      </c>
      <c r="B527" s="22">
        <v>29</v>
      </c>
      <c r="C527" s="254" t="s">
        <v>441</v>
      </c>
      <c r="D527" s="255"/>
      <c r="E527" s="304"/>
      <c r="F527" s="187"/>
      <c r="G527" s="176"/>
      <c r="H527" s="176"/>
      <c r="I527" s="176"/>
      <c r="J527" s="176"/>
      <c r="K527" s="176"/>
      <c r="L527" s="176"/>
      <c r="M527" s="196"/>
      <c r="N527" s="6"/>
    </row>
    <row r="528" spans="1:14" ht="14.4" x14ac:dyDescent="0.3">
      <c r="A528" s="22"/>
      <c r="B528" s="22"/>
      <c r="C528" s="21"/>
      <c r="D528" s="21"/>
      <c r="E528" s="21"/>
      <c r="F528" s="35"/>
      <c r="G528" s="35"/>
      <c r="H528" s="35"/>
      <c r="I528" s="35"/>
      <c r="J528" s="35"/>
      <c r="K528" s="35"/>
      <c r="L528" s="39"/>
      <c r="M528" s="40"/>
      <c r="N528" s="6"/>
    </row>
    <row r="529" spans="1:14" ht="17.399999999999999" x14ac:dyDescent="0.3">
      <c r="A529" s="305" t="s">
        <v>442</v>
      </c>
      <c r="B529" s="306"/>
      <c r="C529" s="306"/>
      <c r="D529" s="306"/>
      <c r="E529" s="306"/>
      <c r="F529" s="198"/>
      <c r="G529" s="198"/>
      <c r="H529" s="198"/>
      <c r="I529" s="198"/>
      <c r="J529" s="198"/>
      <c r="K529" s="198"/>
      <c r="L529" s="198"/>
      <c r="M529" s="199"/>
      <c r="N529" s="6"/>
    </row>
    <row r="530" spans="1:14" x14ac:dyDescent="0.3">
      <c r="A530" s="181">
        <f>'Tier I - Optional'!A666</f>
        <v>0</v>
      </c>
      <c r="B530" s="181">
        <f>'Tier I - Optional'!B666</f>
        <v>0</v>
      </c>
      <c r="C530" s="317" t="s">
        <v>304</v>
      </c>
      <c r="D530" s="317"/>
      <c r="E530" s="317"/>
      <c r="F530" s="43"/>
      <c r="G530" s="43"/>
      <c r="H530" s="43"/>
      <c r="I530" s="43"/>
      <c r="J530" s="43"/>
      <c r="K530" s="43"/>
      <c r="L530" s="41"/>
      <c r="M530" s="45"/>
      <c r="N530" s="6"/>
    </row>
    <row r="531" spans="1:14" x14ac:dyDescent="0.3">
      <c r="A531" s="181">
        <f>'Tier I - Optional'!A667</f>
        <v>0</v>
      </c>
      <c r="B531" s="181">
        <f>'Tier I - Optional'!B667</f>
        <v>0</v>
      </c>
      <c r="C531" s="317" t="s">
        <v>305</v>
      </c>
      <c r="D531" s="317"/>
      <c r="E531" s="317"/>
      <c r="F531" s="43"/>
      <c r="G531" s="43"/>
      <c r="H531" s="43"/>
      <c r="I531" s="43"/>
      <c r="J531" s="43"/>
      <c r="K531" s="43"/>
      <c r="L531" s="41"/>
      <c r="M531" s="45"/>
      <c r="N531" s="6"/>
    </row>
    <row r="532" spans="1:14" x14ac:dyDescent="0.3">
      <c r="A532" s="181">
        <f>'Tier I - Optional'!A668</f>
        <v>0</v>
      </c>
      <c r="B532" s="181">
        <f>'Tier I - Optional'!B668</f>
        <v>0</v>
      </c>
      <c r="C532" s="317" t="s">
        <v>92</v>
      </c>
      <c r="D532" s="317"/>
      <c r="E532" s="317"/>
      <c r="F532" s="43"/>
      <c r="G532" s="43"/>
      <c r="H532" s="43"/>
      <c r="I532" s="43"/>
      <c r="J532" s="43"/>
      <c r="K532" s="43"/>
      <c r="L532" s="41"/>
      <c r="M532" s="45"/>
      <c r="N532" s="6"/>
    </row>
    <row r="533" spans="1:14" x14ac:dyDescent="0.3">
      <c r="A533" s="181">
        <f>'Tier I - Optional'!A669</f>
        <v>0</v>
      </c>
      <c r="B533" s="181">
        <f>'Tier I - Optional'!B669</f>
        <v>0</v>
      </c>
      <c r="C533" s="317" t="s">
        <v>93</v>
      </c>
      <c r="D533" s="317"/>
      <c r="E533" s="317"/>
      <c r="F533" s="43"/>
      <c r="G533" s="43"/>
      <c r="H533" s="43"/>
      <c r="I533" s="43"/>
      <c r="J533" s="43"/>
      <c r="K533" s="43"/>
      <c r="L533" s="41"/>
      <c r="M533" s="45"/>
      <c r="N533" s="6"/>
    </row>
    <row r="534" spans="1:14" x14ac:dyDescent="0.3">
      <c r="A534" s="181">
        <f>'Tier I - Optional'!A670</f>
        <v>0</v>
      </c>
      <c r="B534" s="181">
        <f>'Tier I - Optional'!B670</f>
        <v>0</v>
      </c>
      <c r="C534" s="317" t="s">
        <v>94</v>
      </c>
      <c r="D534" s="317"/>
      <c r="E534" s="317"/>
      <c r="F534" s="41"/>
      <c r="G534" s="41"/>
      <c r="H534" s="43"/>
      <c r="I534" s="43"/>
      <c r="J534" s="43"/>
      <c r="K534" s="43"/>
      <c r="L534" s="41"/>
      <c r="M534" s="45"/>
      <c r="N534" s="6"/>
    </row>
    <row r="535" spans="1:14" x14ac:dyDescent="0.3">
      <c r="A535" s="181">
        <f>'Tier I - Optional'!A671</f>
        <v>0</v>
      </c>
      <c r="B535" s="181">
        <f>'Tier I - Optional'!B671</f>
        <v>0</v>
      </c>
      <c r="C535" s="317" t="s">
        <v>95</v>
      </c>
      <c r="D535" s="317"/>
      <c r="E535" s="317"/>
      <c r="F535" s="41"/>
      <c r="G535" s="41"/>
      <c r="H535" s="43"/>
      <c r="I535" s="43"/>
      <c r="J535" s="43"/>
      <c r="K535" s="43"/>
      <c r="L535" s="41"/>
      <c r="M535" s="45"/>
      <c r="N535" s="6"/>
    </row>
    <row r="536" spans="1:14" x14ac:dyDescent="0.3">
      <c r="A536" s="181">
        <f>'Tier I - Optional'!A672</f>
        <v>0</v>
      </c>
      <c r="B536" s="181">
        <f>'Tier I - Optional'!B672</f>
        <v>0</v>
      </c>
      <c r="C536" s="318" t="s">
        <v>306</v>
      </c>
      <c r="D536" s="318"/>
      <c r="E536" s="318"/>
      <c r="F536" s="43"/>
      <c r="G536" s="43"/>
      <c r="H536" s="43"/>
      <c r="I536" s="43"/>
      <c r="J536" s="43"/>
      <c r="K536" s="43"/>
      <c r="L536" s="41"/>
      <c r="M536" s="45"/>
      <c r="N536" s="6"/>
    </row>
    <row r="537" spans="1:14" x14ac:dyDescent="0.3">
      <c r="A537" s="181">
        <f>'Tier I - Optional'!A673</f>
        <v>0</v>
      </c>
      <c r="B537" s="181">
        <f>'Tier I - Optional'!B673</f>
        <v>0</v>
      </c>
      <c r="C537" s="318" t="s">
        <v>308</v>
      </c>
      <c r="D537" s="318"/>
      <c r="E537" s="318"/>
      <c r="F537" s="43"/>
      <c r="G537" s="43"/>
      <c r="H537" s="43"/>
      <c r="I537" s="43"/>
      <c r="J537" s="43"/>
      <c r="K537" s="43"/>
      <c r="L537" s="41"/>
      <c r="M537" s="45"/>
      <c r="N537" s="6"/>
    </row>
    <row r="538" spans="1:14" x14ac:dyDescent="0.3">
      <c r="A538" s="181">
        <f>'Tier I - Optional'!A674</f>
        <v>0</v>
      </c>
      <c r="B538" s="181">
        <f>'Tier I - Optional'!B674</f>
        <v>0</v>
      </c>
      <c r="C538" s="318" t="s">
        <v>309</v>
      </c>
      <c r="D538" s="318"/>
      <c r="E538" s="318"/>
      <c r="F538" s="43"/>
      <c r="G538" s="43"/>
      <c r="H538" s="43"/>
      <c r="I538" s="43"/>
      <c r="J538" s="43"/>
      <c r="K538" s="43"/>
      <c r="L538" s="41"/>
      <c r="M538" s="45"/>
      <c r="N538" s="6"/>
    </row>
    <row r="539" spans="1:14" x14ac:dyDescent="0.3">
      <c r="A539" s="181">
        <f>'Tier I - Optional'!A675</f>
        <v>0</v>
      </c>
      <c r="B539" s="181">
        <f>'Tier I - Optional'!B675</f>
        <v>0</v>
      </c>
      <c r="C539" s="316" t="s">
        <v>443</v>
      </c>
      <c r="D539" s="316"/>
      <c r="E539" s="316"/>
      <c r="F539" s="43"/>
      <c r="G539" s="43"/>
      <c r="H539" s="43"/>
      <c r="I539" s="43"/>
      <c r="J539" s="51"/>
      <c r="K539" s="51"/>
      <c r="L539" s="41"/>
      <c r="M539" s="38"/>
      <c r="N539" s="6"/>
    </row>
    <row r="540" spans="1:14" x14ac:dyDescent="0.3">
      <c r="A540" s="181">
        <f>'Tier I - Optional'!A676</f>
        <v>0</v>
      </c>
      <c r="B540" s="181">
        <f>'Tier I - Optional'!B676</f>
        <v>0</v>
      </c>
      <c r="C540" s="316" t="s">
        <v>444</v>
      </c>
      <c r="D540" s="316"/>
      <c r="E540" s="316"/>
      <c r="F540" s="43"/>
      <c r="G540" s="43"/>
      <c r="H540" s="43"/>
      <c r="I540" s="43"/>
      <c r="J540" s="51"/>
      <c r="K540" s="51"/>
      <c r="L540" s="41"/>
      <c r="M540" s="38"/>
      <c r="N540" s="6"/>
    </row>
    <row r="541" spans="1:14" x14ac:dyDescent="0.3">
      <c r="A541" s="181">
        <f>'Tier I - Optional'!A677</f>
        <v>0</v>
      </c>
      <c r="B541" s="181">
        <f>'Tier I - Optional'!B677</f>
        <v>0</v>
      </c>
      <c r="C541" s="316" t="s">
        <v>445</v>
      </c>
      <c r="D541" s="316"/>
      <c r="E541" s="316"/>
      <c r="F541" s="43"/>
      <c r="G541" s="43"/>
      <c r="H541" s="43"/>
      <c r="I541" s="43"/>
      <c r="J541" s="51"/>
      <c r="K541" s="51"/>
      <c r="L541" s="41"/>
      <c r="M541" s="38"/>
      <c r="N541" s="6"/>
    </row>
    <row r="542" spans="1:14" x14ac:dyDescent="0.3">
      <c r="A542" s="181">
        <f>'Tier I - Optional'!A678</f>
        <v>0</v>
      </c>
      <c r="B542" s="181">
        <f>'Tier I - Optional'!B678</f>
        <v>0</v>
      </c>
      <c r="C542" s="316" t="s">
        <v>446</v>
      </c>
      <c r="D542" s="316"/>
      <c r="E542" s="316"/>
      <c r="F542" s="43"/>
      <c r="G542" s="43"/>
      <c r="H542" s="43"/>
      <c r="I542" s="43"/>
      <c r="J542" s="43"/>
      <c r="K542" s="43"/>
      <c r="L542" s="41"/>
      <c r="M542" s="38"/>
      <c r="N542" s="6"/>
    </row>
    <row r="543" spans="1:14" x14ac:dyDescent="0.3">
      <c r="A543" s="181">
        <f>'Tier I - Optional'!A679</f>
        <v>0</v>
      </c>
      <c r="B543" s="181">
        <f>'Tier I - Optional'!B679</f>
        <v>0</v>
      </c>
      <c r="C543" s="322" t="s">
        <v>447</v>
      </c>
      <c r="D543" s="322"/>
      <c r="E543" s="322"/>
      <c r="F543" s="43"/>
      <c r="G543" s="43"/>
      <c r="H543" s="43"/>
      <c r="I543" s="43"/>
      <c r="J543" s="43"/>
      <c r="K543" s="43"/>
      <c r="L543" s="41"/>
      <c r="M543" s="38"/>
      <c r="N543" s="6"/>
    </row>
    <row r="544" spans="1:14" x14ac:dyDescent="0.3">
      <c r="A544" s="181">
        <f>'Tier I - Optional'!A680</f>
        <v>0</v>
      </c>
      <c r="B544" s="181">
        <f>'Tier I - Optional'!B680</f>
        <v>0</v>
      </c>
      <c r="C544" s="316" t="s">
        <v>448</v>
      </c>
      <c r="D544" s="316"/>
      <c r="E544" s="316"/>
      <c r="F544" s="51"/>
      <c r="G544" s="51"/>
      <c r="H544" s="43"/>
      <c r="I544" s="43"/>
      <c r="J544" s="51"/>
      <c r="K544" s="43"/>
      <c r="L544" s="41"/>
      <c r="M544" s="38"/>
      <c r="N544" s="6"/>
    </row>
    <row r="545" spans="1:14" x14ac:dyDescent="0.3">
      <c r="A545" s="181">
        <f>'Tier I - Optional'!A681</f>
        <v>0</v>
      </c>
      <c r="B545" s="181">
        <f>'Tier I - Optional'!B681</f>
        <v>0</v>
      </c>
      <c r="C545" s="316" t="s">
        <v>449</v>
      </c>
      <c r="D545" s="316"/>
      <c r="E545" s="316"/>
      <c r="F545" s="43"/>
      <c r="G545" s="43"/>
      <c r="H545" s="51"/>
      <c r="I545" s="34"/>
      <c r="J545" s="51"/>
      <c r="K545" s="51"/>
      <c r="L545" s="41"/>
      <c r="M545" s="38"/>
      <c r="N545" s="6"/>
    </row>
    <row r="546" spans="1:14" x14ac:dyDescent="0.3">
      <c r="A546" s="181">
        <f>'Tier I - Optional'!A682</f>
        <v>0</v>
      </c>
      <c r="B546" s="181">
        <f>'Tier I - Optional'!B682</f>
        <v>0</v>
      </c>
      <c r="C546" s="318" t="s">
        <v>317</v>
      </c>
      <c r="D546" s="318"/>
      <c r="E546" s="318"/>
      <c r="F546" s="43"/>
      <c r="G546" s="43"/>
      <c r="H546" s="43"/>
      <c r="I546" s="43"/>
      <c r="J546" s="43"/>
      <c r="K546" s="43"/>
      <c r="L546" s="41"/>
      <c r="M546" s="45"/>
      <c r="N546" s="6"/>
    </row>
    <row r="547" spans="1:14" x14ac:dyDescent="0.3">
      <c r="A547" s="181">
        <f>'Tier I - Optional'!A683</f>
        <v>0</v>
      </c>
      <c r="B547" s="181">
        <f>'Tier I - Optional'!B683</f>
        <v>0</v>
      </c>
      <c r="C547" s="317" t="s">
        <v>107</v>
      </c>
      <c r="D547" s="317"/>
      <c r="E547" s="317"/>
      <c r="F547" s="41"/>
      <c r="G547" s="41"/>
      <c r="H547" s="43"/>
      <c r="I547" s="43"/>
      <c r="J547" s="43"/>
      <c r="K547" s="43"/>
      <c r="L547" s="41"/>
      <c r="M547" s="45"/>
      <c r="N547" s="6"/>
    </row>
    <row r="548" spans="1:14" x14ac:dyDescent="0.3">
      <c r="A548" s="181">
        <f>'Tier I - Optional'!A684</f>
        <v>0</v>
      </c>
      <c r="B548" s="181">
        <f>'Tier I - Optional'!B684</f>
        <v>0</v>
      </c>
      <c r="C548" s="317" t="s">
        <v>108</v>
      </c>
      <c r="D548" s="317"/>
      <c r="E548" s="317"/>
      <c r="F548" s="41"/>
      <c r="G548" s="41"/>
      <c r="H548" s="43"/>
      <c r="I548" s="43"/>
      <c r="J548" s="43"/>
      <c r="K548" s="43"/>
      <c r="L548" s="41"/>
      <c r="M548" s="45"/>
      <c r="N548" s="6"/>
    </row>
    <row r="549" spans="1:14" x14ac:dyDescent="0.3">
      <c r="A549" s="181">
        <f>'Tier I - Optional'!A685</f>
        <v>0</v>
      </c>
      <c r="B549" s="181">
        <f>'Tier I - Optional'!B685</f>
        <v>0</v>
      </c>
      <c r="C549" s="317" t="s">
        <v>319</v>
      </c>
      <c r="D549" s="317"/>
      <c r="E549" s="317"/>
      <c r="F549" s="41"/>
      <c r="G549" s="41"/>
      <c r="H549" s="43"/>
      <c r="I549" s="43"/>
      <c r="J549" s="43"/>
      <c r="K549" s="43"/>
      <c r="L549" s="41"/>
      <c r="M549" s="45"/>
      <c r="N549" s="6"/>
    </row>
    <row r="550" spans="1:14" x14ac:dyDescent="0.3">
      <c r="A550" s="181">
        <f>'Tier I - Optional'!A686</f>
        <v>0</v>
      </c>
      <c r="B550" s="181">
        <f>'Tier I - Optional'!B686</f>
        <v>0</v>
      </c>
      <c r="C550" s="317" t="s">
        <v>109</v>
      </c>
      <c r="D550" s="317"/>
      <c r="E550" s="317"/>
      <c r="F550" s="43"/>
      <c r="G550" s="43"/>
      <c r="H550" s="43"/>
      <c r="I550" s="43"/>
      <c r="J550" s="43"/>
      <c r="K550" s="43"/>
      <c r="L550" s="41"/>
      <c r="M550" s="45"/>
      <c r="N550" s="6"/>
    </row>
    <row r="551" spans="1:14" x14ac:dyDescent="0.3">
      <c r="A551" s="181">
        <f>'Tier I - Optional'!A687</f>
        <v>0</v>
      </c>
      <c r="B551" s="181">
        <f>'Tier I - Optional'!B687</f>
        <v>0</v>
      </c>
      <c r="C551" s="317" t="s">
        <v>320</v>
      </c>
      <c r="D551" s="317"/>
      <c r="E551" s="317"/>
      <c r="F551" s="43"/>
      <c r="G551" s="43"/>
      <c r="H551" s="43"/>
      <c r="I551" s="43"/>
      <c r="J551" s="43"/>
      <c r="K551" s="43"/>
      <c r="L551" s="41"/>
      <c r="M551" s="45"/>
      <c r="N551" s="6"/>
    </row>
    <row r="552" spans="1:14" x14ac:dyDescent="0.3">
      <c r="A552" s="211">
        <f>SUM(A530:A551)</f>
        <v>0</v>
      </c>
      <c r="B552" s="22">
        <v>22</v>
      </c>
      <c r="C552" s="294" t="s">
        <v>450</v>
      </c>
      <c r="D552" s="295"/>
      <c r="E552" s="296"/>
      <c r="F552" s="187"/>
      <c r="G552" s="176"/>
      <c r="H552" s="176"/>
      <c r="I552" s="176"/>
      <c r="J552" s="176"/>
      <c r="K552" s="176"/>
      <c r="L552" s="176"/>
      <c r="M552" s="196"/>
      <c r="N552" s="6"/>
    </row>
    <row r="553" spans="1:14" ht="14.4" x14ac:dyDescent="0.3">
      <c r="A553" s="22"/>
      <c r="B553" s="22"/>
      <c r="C553" s="21"/>
      <c r="D553" s="21"/>
      <c r="E553" s="21"/>
      <c r="F553" s="35"/>
      <c r="G553" s="35"/>
      <c r="H553" s="35"/>
      <c r="I553" s="35"/>
      <c r="J553" s="35"/>
      <c r="K553" s="35"/>
      <c r="L553" s="39"/>
      <c r="M553" s="40"/>
      <c r="N553" s="6"/>
    </row>
    <row r="554" spans="1:14" ht="16.2" x14ac:dyDescent="0.3">
      <c r="A554" s="47">
        <f>A552+A527</f>
        <v>0</v>
      </c>
      <c r="B554" s="47">
        <v>51</v>
      </c>
      <c r="C554" s="301" t="s">
        <v>451</v>
      </c>
      <c r="D554" s="301"/>
      <c r="E554" s="301"/>
      <c r="F554" s="55"/>
      <c r="G554" s="55"/>
      <c r="H554" s="55"/>
      <c r="I554" s="55"/>
      <c r="J554" s="55"/>
      <c r="K554" s="55"/>
      <c r="L554" s="55"/>
      <c r="M554" s="56"/>
      <c r="N554" s="6"/>
    </row>
    <row r="555" spans="1:14" x14ac:dyDescent="0.3">
      <c r="A555" s="47"/>
      <c r="B555" s="47"/>
      <c r="C555" s="155"/>
      <c r="D555" s="155"/>
      <c r="E555" s="155"/>
      <c r="F555" s="155"/>
      <c r="G555" s="155"/>
      <c r="H555" s="155"/>
      <c r="I555" s="155"/>
      <c r="J555" s="155"/>
      <c r="K555" s="155"/>
      <c r="L555" s="155"/>
      <c r="M555" s="46"/>
      <c r="N555" s="6"/>
    </row>
    <row r="556" spans="1:14" ht="17.399999999999999" x14ac:dyDescent="0.3">
      <c r="A556" s="302" t="s">
        <v>116</v>
      </c>
      <c r="B556" s="303"/>
      <c r="C556" s="303"/>
      <c r="D556" s="303"/>
      <c r="E556" s="303"/>
      <c r="F556" s="200"/>
      <c r="G556" s="200"/>
      <c r="H556" s="200"/>
      <c r="I556" s="200"/>
      <c r="J556" s="200"/>
      <c r="K556" s="200"/>
      <c r="L556" s="200"/>
      <c r="M556" s="201"/>
      <c r="N556" s="6"/>
    </row>
    <row r="557" spans="1:14" ht="17.399999999999999" x14ac:dyDescent="0.3">
      <c r="A557" s="305" t="s">
        <v>452</v>
      </c>
      <c r="B557" s="306"/>
      <c r="C557" s="306"/>
      <c r="D557" s="306"/>
      <c r="E557" s="306"/>
      <c r="F557" s="198"/>
      <c r="G557" s="198"/>
      <c r="H557" s="198"/>
      <c r="I557" s="198"/>
      <c r="J557" s="198"/>
      <c r="K557" s="198"/>
      <c r="L557" s="198"/>
      <c r="M557" s="199"/>
      <c r="N557" s="6"/>
    </row>
    <row r="558" spans="1:14" x14ac:dyDescent="0.3">
      <c r="A558" s="181">
        <f>'Tier I - Optional'!A694</f>
        <v>0</v>
      </c>
      <c r="B558" s="181">
        <f>'Tier I - Optional'!B694</f>
        <v>0</v>
      </c>
      <c r="C558" s="317" t="s">
        <v>304</v>
      </c>
      <c r="D558" s="317"/>
      <c r="E558" s="317"/>
      <c r="F558" s="43"/>
      <c r="G558" s="43"/>
      <c r="H558" s="43"/>
      <c r="I558" s="43"/>
      <c r="J558" s="43"/>
      <c r="K558" s="43"/>
      <c r="L558" s="41"/>
      <c r="M558" s="45"/>
      <c r="N558" s="6"/>
    </row>
    <row r="559" spans="1:14" x14ac:dyDescent="0.3">
      <c r="A559" s="181">
        <f>'Tier I - Optional'!A695</f>
        <v>0</v>
      </c>
      <c r="B559" s="181">
        <f>'Tier I - Optional'!B695</f>
        <v>0</v>
      </c>
      <c r="C559" s="317" t="s">
        <v>305</v>
      </c>
      <c r="D559" s="317"/>
      <c r="E559" s="317"/>
      <c r="F559" s="43"/>
      <c r="G559" s="43"/>
      <c r="H559" s="43"/>
      <c r="I559" s="43"/>
      <c r="J559" s="43"/>
      <c r="K559" s="43"/>
      <c r="L559" s="41"/>
      <c r="M559" s="45"/>
      <c r="N559" s="6"/>
    </row>
    <row r="560" spans="1:14" x14ac:dyDescent="0.3">
      <c r="A560" s="181">
        <f>'Tier I - Optional'!A696</f>
        <v>0</v>
      </c>
      <c r="B560" s="181">
        <f>'Tier I - Optional'!B696</f>
        <v>0</v>
      </c>
      <c r="C560" s="317" t="s">
        <v>92</v>
      </c>
      <c r="D560" s="317"/>
      <c r="E560" s="317"/>
      <c r="F560" s="43"/>
      <c r="G560" s="43"/>
      <c r="H560" s="43"/>
      <c r="I560" s="43"/>
      <c r="J560" s="43"/>
      <c r="K560" s="43"/>
      <c r="L560" s="41"/>
      <c r="M560" s="45"/>
      <c r="N560" s="6"/>
    </row>
    <row r="561" spans="1:14" x14ac:dyDescent="0.3">
      <c r="A561" s="181">
        <f>'Tier I - Optional'!A697</f>
        <v>0</v>
      </c>
      <c r="B561" s="181">
        <f>'Tier I - Optional'!B697</f>
        <v>0</v>
      </c>
      <c r="C561" s="317" t="s">
        <v>93</v>
      </c>
      <c r="D561" s="317"/>
      <c r="E561" s="317"/>
      <c r="F561" s="43"/>
      <c r="G561" s="43"/>
      <c r="H561" s="43"/>
      <c r="I561" s="43"/>
      <c r="J561" s="43"/>
      <c r="K561" s="43"/>
      <c r="L561" s="41"/>
      <c r="M561" s="45"/>
      <c r="N561" s="6"/>
    </row>
    <row r="562" spans="1:14" x14ac:dyDescent="0.3">
      <c r="A562" s="181">
        <f>'Tier I - Optional'!A698</f>
        <v>0</v>
      </c>
      <c r="B562" s="181">
        <f>'Tier I - Optional'!B698</f>
        <v>0</v>
      </c>
      <c r="C562" s="317" t="s">
        <v>94</v>
      </c>
      <c r="D562" s="317"/>
      <c r="E562" s="317"/>
      <c r="F562" s="41"/>
      <c r="G562" s="41"/>
      <c r="H562" s="43"/>
      <c r="I562" s="43"/>
      <c r="J562" s="43"/>
      <c r="K562" s="43"/>
      <c r="L562" s="41"/>
      <c r="M562" s="45"/>
      <c r="N562" s="6"/>
    </row>
    <row r="563" spans="1:14" x14ac:dyDescent="0.3">
      <c r="A563" s="181">
        <f>'Tier I - Optional'!A699</f>
        <v>0</v>
      </c>
      <c r="B563" s="181">
        <f>'Tier I - Optional'!B699</f>
        <v>0</v>
      </c>
      <c r="C563" s="317" t="s">
        <v>95</v>
      </c>
      <c r="D563" s="317"/>
      <c r="E563" s="317"/>
      <c r="F563" s="41"/>
      <c r="G563" s="41"/>
      <c r="H563" s="43"/>
      <c r="I563" s="43"/>
      <c r="J563" s="43"/>
      <c r="K563" s="43"/>
      <c r="L563" s="41"/>
      <c r="M563" s="45"/>
      <c r="N563" s="6"/>
    </row>
    <row r="564" spans="1:14" x14ac:dyDescent="0.3">
      <c r="A564" s="181">
        <f>'Tier I - Optional'!A700</f>
        <v>0</v>
      </c>
      <c r="B564" s="181">
        <f>'Tier I - Optional'!B700</f>
        <v>0</v>
      </c>
      <c r="C564" s="318" t="s">
        <v>306</v>
      </c>
      <c r="D564" s="318"/>
      <c r="E564" s="318"/>
      <c r="F564" s="43"/>
      <c r="G564" s="43"/>
      <c r="H564" s="43"/>
      <c r="I564" s="43"/>
      <c r="J564" s="43"/>
      <c r="K564" s="43"/>
      <c r="L564" s="41"/>
      <c r="M564" s="45"/>
      <c r="N564" s="6"/>
    </row>
    <row r="565" spans="1:14" x14ac:dyDescent="0.3">
      <c r="A565" s="181">
        <f>'Tier I - Optional'!A701</f>
        <v>0</v>
      </c>
      <c r="B565" s="181">
        <f>'Tier I - Optional'!B701</f>
        <v>0</v>
      </c>
      <c r="C565" s="316" t="s">
        <v>453</v>
      </c>
      <c r="D565" s="316"/>
      <c r="E565" s="316"/>
      <c r="F565" s="51"/>
      <c r="G565" s="51"/>
      <c r="H565" s="51"/>
      <c r="I565" s="34"/>
      <c r="J565" s="51"/>
      <c r="K565" s="51"/>
      <c r="L565" s="41"/>
      <c r="M565" s="38"/>
      <c r="N565" s="6"/>
    </row>
    <row r="566" spans="1:14" x14ac:dyDescent="0.3">
      <c r="A566" s="181">
        <f>'Tier I - Optional'!A702</f>
        <v>0</v>
      </c>
      <c r="B566" s="181">
        <f>'Tier I - Optional'!B702</f>
        <v>0</v>
      </c>
      <c r="C566" s="318" t="s">
        <v>308</v>
      </c>
      <c r="D566" s="318"/>
      <c r="E566" s="318"/>
      <c r="F566" s="43"/>
      <c r="G566" s="43"/>
      <c r="H566" s="43"/>
      <c r="I566" s="43"/>
      <c r="J566" s="43"/>
      <c r="K566" s="43"/>
      <c r="L566" s="41"/>
      <c r="M566" s="45"/>
      <c r="N566" s="6"/>
    </row>
    <row r="567" spans="1:14" x14ac:dyDescent="0.3">
      <c r="A567" s="181">
        <f>'Tier I - Optional'!A703</f>
        <v>0</v>
      </c>
      <c r="B567" s="181">
        <f>'Tier I - Optional'!B703</f>
        <v>0</v>
      </c>
      <c r="C567" s="318" t="s">
        <v>309</v>
      </c>
      <c r="D567" s="318"/>
      <c r="E567" s="318"/>
      <c r="F567" s="43"/>
      <c r="G567" s="43"/>
      <c r="H567" s="43"/>
      <c r="I567" s="43"/>
      <c r="J567" s="43"/>
      <c r="K567" s="43"/>
      <c r="L567" s="41"/>
      <c r="M567" s="45"/>
      <c r="N567" s="6"/>
    </row>
    <row r="568" spans="1:14" x14ac:dyDescent="0.3">
      <c r="A568" s="181">
        <f>'Tier I - Optional'!A704</f>
        <v>0</v>
      </c>
      <c r="B568" s="181">
        <f>'Tier I - Optional'!B704</f>
        <v>0</v>
      </c>
      <c r="C568" s="316" t="s">
        <v>454</v>
      </c>
      <c r="D568" s="316"/>
      <c r="E568" s="316"/>
      <c r="F568" s="43"/>
      <c r="G568" s="43"/>
      <c r="H568" s="43"/>
      <c r="I568" s="43"/>
      <c r="J568" s="51"/>
      <c r="K568" s="51"/>
      <c r="L568" s="41"/>
      <c r="M568" s="38"/>
      <c r="N568" s="6"/>
    </row>
    <row r="569" spans="1:14" x14ac:dyDescent="0.3">
      <c r="A569" s="181">
        <f>'Tier I - Optional'!A705</f>
        <v>0</v>
      </c>
      <c r="B569" s="181">
        <f>'Tier I - Optional'!B705</f>
        <v>0</v>
      </c>
      <c r="C569" s="322" t="s">
        <v>455</v>
      </c>
      <c r="D569" s="322"/>
      <c r="E569" s="322"/>
      <c r="F569" s="43"/>
      <c r="G569" s="43"/>
      <c r="H569" s="43"/>
      <c r="I569" s="43"/>
      <c r="J569" s="43"/>
      <c r="K569" s="43"/>
      <c r="L569" s="41"/>
      <c r="M569" s="38"/>
      <c r="N569" s="6"/>
    </row>
    <row r="570" spans="1:14" x14ac:dyDescent="0.3">
      <c r="A570" s="69"/>
      <c r="B570" s="69"/>
      <c r="C570" s="316" t="s">
        <v>456</v>
      </c>
      <c r="D570" s="316"/>
      <c r="E570" s="316"/>
      <c r="F570" s="163"/>
      <c r="G570" s="163"/>
      <c r="H570" s="163"/>
      <c r="I570" s="163"/>
      <c r="J570" s="163"/>
      <c r="K570" s="163"/>
      <c r="L570" s="163"/>
      <c r="M570" s="164"/>
      <c r="N570" s="6"/>
    </row>
    <row r="571" spans="1:14" x14ac:dyDescent="0.3">
      <c r="A571" s="181">
        <f>'Tier I - Optional'!A707</f>
        <v>0</v>
      </c>
      <c r="B571" s="181">
        <f>'Tier I - Optional'!B707</f>
        <v>0</v>
      </c>
      <c r="C571" s="322" t="s">
        <v>457</v>
      </c>
      <c r="D571" s="322"/>
      <c r="E571" s="322"/>
      <c r="F571" s="43"/>
      <c r="G571" s="43"/>
      <c r="H571" s="43"/>
      <c r="I571" s="43"/>
      <c r="J571" s="43"/>
      <c r="K571" s="43"/>
      <c r="L571" s="41"/>
      <c r="M571" s="45"/>
      <c r="N571" s="6"/>
    </row>
    <row r="572" spans="1:14" x14ac:dyDescent="0.3">
      <c r="A572" s="181">
        <f>'Tier I - Optional'!A708</f>
        <v>0</v>
      </c>
      <c r="B572" s="181">
        <f>'Tier I - Optional'!B708</f>
        <v>0</v>
      </c>
      <c r="C572" s="350" t="s">
        <v>458</v>
      </c>
      <c r="D572" s="351"/>
      <c r="E572" s="352"/>
      <c r="F572" s="43"/>
      <c r="G572" s="43"/>
      <c r="H572" s="43"/>
      <c r="I572" s="43"/>
      <c r="J572" s="43"/>
      <c r="K572" s="43"/>
      <c r="L572" s="41"/>
      <c r="M572" s="45"/>
      <c r="N572" s="6"/>
    </row>
    <row r="573" spans="1:14" x14ac:dyDescent="0.3">
      <c r="A573" s="181">
        <f>'Tier I - Optional'!A709</f>
        <v>0</v>
      </c>
      <c r="B573" s="181">
        <f>'Tier I - Optional'!B709</f>
        <v>0</v>
      </c>
      <c r="C573" s="350" t="s">
        <v>459</v>
      </c>
      <c r="D573" s="351"/>
      <c r="E573" s="352"/>
      <c r="F573" s="43"/>
      <c r="G573" s="43"/>
      <c r="H573" s="43"/>
      <c r="I573" s="43"/>
      <c r="J573" s="43"/>
      <c r="K573" s="43"/>
      <c r="L573" s="41"/>
      <c r="M573" s="45"/>
      <c r="N573" s="6"/>
    </row>
    <row r="574" spans="1:14" x14ac:dyDescent="0.3">
      <c r="A574" s="181">
        <f>'Tier I - Optional'!A710</f>
        <v>0</v>
      </c>
      <c r="B574" s="181">
        <f>'Tier I - Optional'!B710</f>
        <v>0</v>
      </c>
      <c r="C574" s="350" t="s">
        <v>460</v>
      </c>
      <c r="D574" s="351"/>
      <c r="E574" s="352"/>
      <c r="F574" s="43"/>
      <c r="G574" s="43"/>
      <c r="H574" s="43"/>
      <c r="I574" s="43"/>
      <c r="J574" s="43"/>
      <c r="K574" s="43"/>
      <c r="L574" s="41"/>
      <c r="M574" s="45"/>
      <c r="N574" s="6"/>
    </row>
    <row r="575" spans="1:14" x14ac:dyDescent="0.3">
      <c r="A575" s="181">
        <f>'Tier I - Optional'!A711</f>
        <v>0</v>
      </c>
      <c r="B575" s="181">
        <f>'Tier I - Optional'!B711</f>
        <v>0</v>
      </c>
      <c r="C575" s="322" t="s">
        <v>461</v>
      </c>
      <c r="D575" s="322"/>
      <c r="E575" s="322"/>
      <c r="F575" s="43"/>
      <c r="G575" s="43"/>
      <c r="H575" s="43"/>
      <c r="I575" s="43"/>
      <c r="J575" s="43"/>
      <c r="K575" s="43"/>
      <c r="L575" s="41"/>
      <c r="M575" s="38"/>
      <c r="N575" s="6"/>
    </row>
    <row r="576" spans="1:14" x14ac:dyDescent="0.3">
      <c r="A576" s="181">
        <f>'Tier I - Optional'!A712</f>
        <v>0</v>
      </c>
      <c r="B576" s="181">
        <f>'Tier I - Optional'!B712</f>
        <v>0</v>
      </c>
      <c r="C576" s="316" t="s">
        <v>462</v>
      </c>
      <c r="D576" s="316"/>
      <c r="E576" s="316"/>
      <c r="F576" s="43"/>
      <c r="G576" s="43"/>
      <c r="H576" s="43"/>
      <c r="I576" s="43"/>
      <c r="J576" s="51"/>
      <c r="K576" s="43"/>
      <c r="L576" s="41"/>
      <c r="M576" s="45"/>
      <c r="N576" s="6"/>
    </row>
    <row r="577" spans="1:14" x14ac:dyDescent="0.3">
      <c r="A577" s="181">
        <f>'Tier I - Optional'!A713</f>
        <v>0</v>
      </c>
      <c r="B577" s="181">
        <f>'Tier I - Optional'!B713</f>
        <v>0</v>
      </c>
      <c r="C577" s="318" t="s">
        <v>317</v>
      </c>
      <c r="D577" s="318"/>
      <c r="E577" s="318"/>
      <c r="F577" s="43"/>
      <c r="G577" s="43"/>
      <c r="H577" s="43"/>
      <c r="I577" s="43"/>
      <c r="J577" s="43"/>
      <c r="K577" s="43"/>
      <c r="L577" s="41"/>
      <c r="M577" s="45"/>
      <c r="N577" s="6"/>
    </row>
    <row r="578" spans="1:14" x14ac:dyDescent="0.3">
      <c r="A578" s="181">
        <f>'Tier I - Optional'!A714</f>
        <v>0</v>
      </c>
      <c r="B578" s="181">
        <f>'Tier I - Optional'!B714</f>
        <v>0</v>
      </c>
      <c r="C578" s="316" t="s">
        <v>463</v>
      </c>
      <c r="D578" s="316"/>
      <c r="E578" s="316"/>
      <c r="F578" s="43"/>
      <c r="G578" s="43"/>
      <c r="H578" s="43"/>
      <c r="I578" s="43"/>
      <c r="J578" s="51"/>
      <c r="K578" s="51"/>
      <c r="L578" s="41"/>
      <c r="M578" s="38"/>
      <c r="N578" s="6"/>
    </row>
    <row r="579" spans="1:14" x14ac:dyDescent="0.3">
      <c r="A579" s="181">
        <f>'Tier I - Optional'!A715</f>
        <v>0</v>
      </c>
      <c r="B579" s="181">
        <f>'Tier I - Optional'!B715</f>
        <v>0</v>
      </c>
      <c r="C579" s="317" t="s">
        <v>107</v>
      </c>
      <c r="D579" s="317"/>
      <c r="E579" s="317"/>
      <c r="F579" s="41"/>
      <c r="G579" s="41"/>
      <c r="H579" s="43"/>
      <c r="I579" s="43"/>
      <c r="J579" s="43"/>
      <c r="K579" s="43"/>
      <c r="L579" s="41"/>
      <c r="M579" s="45"/>
      <c r="N579" s="6"/>
    </row>
    <row r="580" spans="1:14" x14ac:dyDescent="0.3">
      <c r="A580" s="181">
        <f>'Tier I - Optional'!A716</f>
        <v>0</v>
      </c>
      <c r="B580" s="181">
        <f>'Tier I - Optional'!B716</f>
        <v>0</v>
      </c>
      <c r="C580" s="317" t="s">
        <v>108</v>
      </c>
      <c r="D580" s="317"/>
      <c r="E580" s="317"/>
      <c r="F580" s="41"/>
      <c r="G580" s="41"/>
      <c r="H580" s="43"/>
      <c r="I580" s="43"/>
      <c r="J580" s="43"/>
      <c r="K580" s="43"/>
      <c r="L580" s="41"/>
      <c r="M580" s="45"/>
      <c r="N580" s="6"/>
    </row>
    <row r="581" spans="1:14" x14ac:dyDescent="0.3">
      <c r="A581" s="181">
        <f>'Tier I - Optional'!A717</f>
        <v>0</v>
      </c>
      <c r="B581" s="181">
        <f>'Tier I - Optional'!B717</f>
        <v>0</v>
      </c>
      <c r="C581" s="317" t="s">
        <v>319</v>
      </c>
      <c r="D581" s="317"/>
      <c r="E581" s="317"/>
      <c r="F581" s="41"/>
      <c r="G581" s="41"/>
      <c r="H581" s="43"/>
      <c r="I581" s="43"/>
      <c r="J581" s="43"/>
      <c r="K581" s="43"/>
      <c r="L581" s="41"/>
      <c r="M581" s="45"/>
      <c r="N581" s="6"/>
    </row>
    <row r="582" spans="1:14" x14ac:dyDescent="0.3">
      <c r="A582" s="181">
        <f>'Tier I - Optional'!A718</f>
        <v>0</v>
      </c>
      <c r="B582" s="181">
        <f>'Tier I - Optional'!B718</f>
        <v>0</v>
      </c>
      <c r="C582" s="317" t="s">
        <v>109</v>
      </c>
      <c r="D582" s="317"/>
      <c r="E582" s="317"/>
      <c r="F582" s="43"/>
      <c r="G582" s="43"/>
      <c r="H582" s="43"/>
      <c r="I582" s="43"/>
      <c r="J582" s="43"/>
      <c r="K582" s="43"/>
      <c r="L582" s="41"/>
      <c r="M582" s="45"/>
      <c r="N582" s="6"/>
    </row>
    <row r="583" spans="1:14" x14ac:dyDescent="0.3">
      <c r="A583" s="181">
        <f>'Tier I - Optional'!A719</f>
        <v>0</v>
      </c>
      <c r="B583" s="181">
        <f>'Tier I - Optional'!B719</f>
        <v>0</v>
      </c>
      <c r="C583" s="317" t="s">
        <v>320</v>
      </c>
      <c r="D583" s="317"/>
      <c r="E583" s="317"/>
      <c r="F583" s="43"/>
      <c r="G583" s="43"/>
      <c r="H583" s="43"/>
      <c r="I583" s="43"/>
      <c r="J583" s="43"/>
      <c r="K583" s="43"/>
      <c r="L583" s="41"/>
      <c r="M583" s="45"/>
      <c r="N583" s="6"/>
    </row>
    <row r="584" spans="1:14" x14ac:dyDescent="0.3">
      <c r="A584" s="183">
        <f>SUM(A558:A569,A571:A583)</f>
        <v>0</v>
      </c>
      <c r="B584" s="22">
        <v>25</v>
      </c>
      <c r="C584" s="254" t="s">
        <v>464</v>
      </c>
      <c r="D584" s="255"/>
      <c r="E584" s="304"/>
      <c r="F584" s="187"/>
      <c r="G584" s="187"/>
      <c r="H584" s="187"/>
      <c r="I584" s="187"/>
      <c r="J584" s="187"/>
      <c r="K584" s="187"/>
      <c r="L584" s="187"/>
      <c r="M584" s="187"/>
      <c r="N584" s="6"/>
    </row>
    <row r="585" spans="1:14" ht="14.4" x14ac:dyDescent="0.3">
      <c r="A585" s="22"/>
      <c r="B585" s="22"/>
      <c r="C585" s="21"/>
      <c r="D585" s="21"/>
      <c r="E585" s="21"/>
      <c r="F585" s="35"/>
      <c r="G585" s="35"/>
      <c r="H585" s="35"/>
      <c r="I585" s="35"/>
      <c r="J585" s="35"/>
      <c r="K585" s="35"/>
      <c r="L585" s="39"/>
      <c r="M585" s="40"/>
      <c r="N585" s="6"/>
    </row>
    <row r="586" spans="1:14" ht="17.399999999999999" x14ac:dyDescent="0.3">
      <c r="A586" s="305" t="s">
        <v>465</v>
      </c>
      <c r="B586" s="306"/>
      <c r="C586" s="306"/>
      <c r="D586" s="306"/>
      <c r="E586" s="306"/>
      <c r="F586" s="198"/>
      <c r="G586" s="198"/>
      <c r="H586" s="198"/>
      <c r="I586" s="198"/>
      <c r="J586" s="198"/>
      <c r="K586" s="198"/>
      <c r="L586" s="198"/>
      <c r="M586" s="199"/>
      <c r="N586" s="6"/>
    </row>
    <row r="587" spans="1:14" x14ac:dyDescent="0.3">
      <c r="A587" s="181">
        <f>'Tier I - Optional'!A723</f>
        <v>0</v>
      </c>
      <c r="B587" s="181">
        <f>'Tier I - Optional'!B723</f>
        <v>0</v>
      </c>
      <c r="C587" s="317" t="s">
        <v>304</v>
      </c>
      <c r="D587" s="317"/>
      <c r="E587" s="317"/>
      <c r="F587" s="43"/>
      <c r="G587" s="43"/>
      <c r="H587" s="43"/>
      <c r="I587" s="43"/>
      <c r="J587" s="43"/>
      <c r="K587" s="43"/>
      <c r="L587" s="41"/>
      <c r="M587" s="45"/>
      <c r="N587" s="6"/>
    </row>
    <row r="588" spans="1:14" x14ac:dyDescent="0.3">
      <c r="A588" s="181">
        <f>'Tier I - Optional'!A724</f>
        <v>0</v>
      </c>
      <c r="B588" s="181">
        <f>'Tier I - Optional'!B724</f>
        <v>0</v>
      </c>
      <c r="C588" s="317" t="s">
        <v>305</v>
      </c>
      <c r="D588" s="317"/>
      <c r="E588" s="317"/>
      <c r="F588" s="43"/>
      <c r="G588" s="43"/>
      <c r="H588" s="43"/>
      <c r="I588" s="43"/>
      <c r="J588" s="43"/>
      <c r="K588" s="43"/>
      <c r="L588" s="41"/>
      <c r="M588" s="45"/>
      <c r="N588" s="6"/>
    </row>
    <row r="589" spans="1:14" x14ac:dyDescent="0.3">
      <c r="A589" s="181">
        <f>'Tier I - Optional'!A725</f>
        <v>0</v>
      </c>
      <c r="B589" s="181">
        <f>'Tier I - Optional'!B725</f>
        <v>0</v>
      </c>
      <c r="C589" s="317" t="s">
        <v>92</v>
      </c>
      <c r="D589" s="317"/>
      <c r="E589" s="317"/>
      <c r="F589" s="43"/>
      <c r="G589" s="43"/>
      <c r="H589" s="43"/>
      <c r="I589" s="43"/>
      <c r="J589" s="43"/>
      <c r="K589" s="43"/>
      <c r="L589" s="41"/>
      <c r="M589" s="45"/>
      <c r="N589" s="6"/>
    </row>
    <row r="590" spans="1:14" x14ac:dyDescent="0.3">
      <c r="A590" s="181">
        <f>'Tier I - Optional'!A726</f>
        <v>0</v>
      </c>
      <c r="B590" s="181">
        <f>'Tier I - Optional'!B726</f>
        <v>0</v>
      </c>
      <c r="C590" s="317" t="s">
        <v>93</v>
      </c>
      <c r="D590" s="317"/>
      <c r="E590" s="317"/>
      <c r="F590" s="43"/>
      <c r="G590" s="43"/>
      <c r="H590" s="43"/>
      <c r="I590" s="43"/>
      <c r="J590" s="43"/>
      <c r="K590" s="43"/>
      <c r="L590" s="41"/>
      <c r="M590" s="45"/>
      <c r="N590" s="6"/>
    </row>
    <row r="591" spans="1:14" x14ac:dyDescent="0.3">
      <c r="A591" s="181">
        <f>'Tier I - Optional'!A727</f>
        <v>0</v>
      </c>
      <c r="B591" s="181">
        <f>'Tier I - Optional'!B727</f>
        <v>0</v>
      </c>
      <c r="C591" s="318" t="s">
        <v>466</v>
      </c>
      <c r="D591" s="318"/>
      <c r="E591" s="318"/>
      <c r="F591" s="51"/>
      <c r="G591" s="51"/>
      <c r="H591" s="51"/>
      <c r="I591" s="34"/>
      <c r="J591" s="51"/>
      <c r="K591" s="51"/>
      <c r="L591" s="51"/>
      <c r="M591" s="51"/>
      <c r="N591" s="6"/>
    </row>
    <row r="592" spans="1:14" x14ac:dyDescent="0.3">
      <c r="A592" s="181">
        <f>'Tier I - Optional'!A728</f>
        <v>0</v>
      </c>
      <c r="B592" s="181">
        <f>'Tier I - Optional'!B728</f>
        <v>0</v>
      </c>
      <c r="C592" s="317" t="s">
        <v>94</v>
      </c>
      <c r="D592" s="317"/>
      <c r="E592" s="317"/>
      <c r="F592" s="41"/>
      <c r="G592" s="41"/>
      <c r="H592" s="43"/>
      <c r="I592" s="34"/>
      <c r="J592" s="43"/>
      <c r="K592" s="43"/>
      <c r="L592" s="41"/>
      <c r="M592" s="45"/>
      <c r="N592" s="6"/>
    </row>
    <row r="593" spans="1:14" x14ac:dyDescent="0.3">
      <c r="A593" s="181">
        <f>'Tier I - Optional'!A729</f>
        <v>0</v>
      </c>
      <c r="B593" s="181">
        <f>'Tier I - Optional'!B729</f>
        <v>0</v>
      </c>
      <c r="C593" s="317" t="s">
        <v>95</v>
      </c>
      <c r="D593" s="317"/>
      <c r="E593" s="317"/>
      <c r="F593" s="41"/>
      <c r="G593" s="41"/>
      <c r="H593" s="43"/>
      <c r="I593" s="34"/>
      <c r="J593" s="43"/>
      <c r="K593" s="43"/>
      <c r="L593" s="41"/>
      <c r="M593" s="45"/>
      <c r="N593" s="6"/>
    </row>
    <row r="594" spans="1:14" x14ac:dyDescent="0.3">
      <c r="A594" s="181">
        <f>'Tier I - Optional'!A730</f>
        <v>0</v>
      </c>
      <c r="B594" s="181">
        <f>'Tier I - Optional'!B730</f>
        <v>0</v>
      </c>
      <c r="C594" s="318" t="s">
        <v>306</v>
      </c>
      <c r="D594" s="318"/>
      <c r="E594" s="318"/>
      <c r="F594" s="43"/>
      <c r="G594" s="43"/>
      <c r="H594" s="43"/>
      <c r="I594" s="34"/>
      <c r="J594" s="43"/>
      <c r="K594" s="43"/>
      <c r="L594" s="41"/>
      <c r="M594" s="45"/>
      <c r="N594" s="6"/>
    </row>
    <row r="595" spans="1:14" ht="35.4" customHeight="1" x14ac:dyDescent="0.3">
      <c r="A595" s="181">
        <f>'Tier I - Optional'!A731</f>
        <v>0</v>
      </c>
      <c r="B595" s="181">
        <f>'Tier I - Optional'!B731</f>
        <v>0</v>
      </c>
      <c r="C595" s="316" t="s">
        <v>467</v>
      </c>
      <c r="D595" s="316"/>
      <c r="E595" s="316"/>
      <c r="F595" s="43"/>
      <c r="G595" s="43"/>
      <c r="H595" s="43"/>
      <c r="I595" s="34"/>
      <c r="J595" s="43"/>
      <c r="K595" s="43"/>
      <c r="L595" s="41"/>
      <c r="M595" s="38"/>
      <c r="N595" s="6"/>
    </row>
    <row r="596" spans="1:14" ht="17.25" customHeight="1" x14ac:dyDescent="0.3">
      <c r="A596" s="181">
        <f>'Tier I - Optional'!A732</f>
        <v>0</v>
      </c>
      <c r="B596" s="181">
        <f>'Tier I - Optional'!B732</f>
        <v>0</v>
      </c>
      <c r="C596" s="316" t="s">
        <v>870</v>
      </c>
      <c r="D596" s="316"/>
      <c r="E596" s="316"/>
      <c r="F596" s="51"/>
      <c r="G596" s="51"/>
      <c r="H596" s="51"/>
      <c r="I596" s="34"/>
      <c r="J596" s="51"/>
      <c r="K596" s="51"/>
      <c r="L596" s="51"/>
      <c r="M596" s="51"/>
      <c r="N596" s="6"/>
    </row>
    <row r="597" spans="1:14" ht="34.5" customHeight="1" x14ac:dyDescent="0.3">
      <c r="A597" s="181">
        <f>'Tier I - Optional'!A733</f>
        <v>0</v>
      </c>
      <c r="B597" s="181">
        <f>'Tier I - Optional'!B733</f>
        <v>0</v>
      </c>
      <c r="C597" s="322" t="s">
        <v>53</v>
      </c>
      <c r="D597" s="322"/>
      <c r="E597" s="322"/>
      <c r="F597" s="43"/>
      <c r="G597" s="43"/>
      <c r="H597" s="43"/>
      <c r="I597" s="43"/>
      <c r="J597" s="43"/>
      <c r="K597" s="43"/>
      <c r="L597" s="41"/>
      <c r="M597" s="45"/>
      <c r="N597" s="6"/>
    </row>
    <row r="598" spans="1:14" x14ac:dyDescent="0.3">
      <c r="A598" s="181">
        <f>'Tier I - Optional'!A734</f>
        <v>0</v>
      </c>
      <c r="B598" s="181">
        <f>'Tier I - Optional'!B734</f>
        <v>0</v>
      </c>
      <c r="C598" s="322" t="s">
        <v>469</v>
      </c>
      <c r="D598" s="322"/>
      <c r="E598" s="322"/>
      <c r="F598" s="51"/>
      <c r="G598" s="51"/>
      <c r="H598" s="43"/>
      <c r="I598" s="43"/>
      <c r="J598" s="51"/>
      <c r="K598" s="51"/>
      <c r="L598" s="41"/>
      <c r="M598" s="45"/>
      <c r="N598" s="6"/>
    </row>
    <row r="599" spans="1:14" ht="32.4" customHeight="1" x14ac:dyDescent="0.3">
      <c r="A599" s="181">
        <f>'Tier I - Optional'!A735</f>
        <v>0</v>
      </c>
      <c r="B599" s="181">
        <f>'Tier I - Optional'!B735</f>
        <v>0</v>
      </c>
      <c r="C599" s="322" t="s">
        <v>470</v>
      </c>
      <c r="D599" s="322"/>
      <c r="E599" s="322"/>
      <c r="F599" s="43"/>
      <c r="G599" s="43"/>
      <c r="H599" s="43"/>
      <c r="I599" s="43"/>
      <c r="J599" s="51"/>
      <c r="K599" s="51"/>
      <c r="L599" s="41"/>
      <c r="M599" s="45"/>
      <c r="N599" s="6"/>
    </row>
    <row r="600" spans="1:14" x14ac:dyDescent="0.3">
      <c r="A600" s="181">
        <f>'Tier I - Optional'!A736</f>
        <v>0</v>
      </c>
      <c r="B600" s="181">
        <f>'Tier I - Optional'!B736</f>
        <v>0</v>
      </c>
      <c r="C600" s="322" t="s">
        <v>55</v>
      </c>
      <c r="D600" s="322"/>
      <c r="E600" s="322"/>
      <c r="F600" s="43"/>
      <c r="G600" s="43"/>
      <c r="H600" s="43"/>
      <c r="I600" s="43"/>
      <c r="J600" s="43"/>
      <c r="K600" s="43"/>
      <c r="L600" s="41"/>
      <c r="M600" s="45"/>
      <c r="N600" s="6"/>
    </row>
    <row r="601" spans="1:14" x14ac:dyDescent="0.3">
      <c r="A601" s="181">
        <f>'Tier I - Optional'!A737</f>
        <v>0</v>
      </c>
      <c r="B601" s="181">
        <f>'Tier I - Optional'!B737</f>
        <v>0</v>
      </c>
      <c r="C601" s="316" t="s">
        <v>471</v>
      </c>
      <c r="D601" s="316"/>
      <c r="E601" s="316"/>
      <c r="F601" s="43"/>
      <c r="G601" s="43"/>
      <c r="H601" s="43"/>
      <c r="I601" s="43"/>
      <c r="J601" s="43"/>
      <c r="K601" s="43"/>
      <c r="L601" s="41"/>
      <c r="M601" s="45"/>
      <c r="N601" s="6"/>
    </row>
    <row r="602" spans="1:14" x14ac:dyDescent="0.3">
      <c r="A602" s="181">
        <f>'Tier I - Optional'!A738</f>
        <v>0</v>
      </c>
      <c r="B602" s="181">
        <f>'Tier I - Optional'!B738</f>
        <v>0</v>
      </c>
      <c r="C602" s="316" t="s">
        <v>472</v>
      </c>
      <c r="D602" s="316"/>
      <c r="E602" s="316"/>
      <c r="F602" s="43"/>
      <c r="G602" s="43"/>
      <c r="H602" s="43"/>
      <c r="I602" s="43"/>
      <c r="J602" s="51"/>
      <c r="K602" s="43"/>
      <c r="L602" s="41"/>
      <c r="M602" s="38"/>
      <c r="N602" s="6"/>
    </row>
    <row r="603" spans="1:14" x14ac:dyDescent="0.3">
      <c r="A603" s="181">
        <f>'Tier I - Optional'!A739</f>
        <v>0</v>
      </c>
      <c r="B603" s="181">
        <f>'Tier I - Optional'!B739</f>
        <v>0</v>
      </c>
      <c r="C603" s="318" t="s">
        <v>308</v>
      </c>
      <c r="D603" s="318"/>
      <c r="E603" s="318"/>
      <c r="F603" s="43"/>
      <c r="G603" s="43"/>
      <c r="H603" s="43"/>
      <c r="I603" s="43"/>
      <c r="J603" s="43"/>
      <c r="K603" s="43"/>
      <c r="L603" s="41"/>
      <c r="M603" s="45"/>
      <c r="N603" s="6"/>
    </row>
    <row r="604" spans="1:14" x14ac:dyDescent="0.3">
      <c r="A604" s="181">
        <f>'Tier I - Optional'!A740</f>
        <v>0</v>
      </c>
      <c r="B604" s="181">
        <f>'Tier I - Optional'!B740</f>
        <v>0</v>
      </c>
      <c r="C604" s="318" t="s">
        <v>309</v>
      </c>
      <c r="D604" s="318"/>
      <c r="E604" s="318"/>
      <c r="F604" s="43"/>
      <c r="G604" s="43"/>
      <c r="H604" s="43"/>
      <c r="I604" s="43"/>
      <c r="J604" s="43"/>
      <c r="K604" s="43"/>
      <c r="L604" s="41"/>
      <c r="M604" s="45"/>
      <c r="N604" s="6"/>
    </row>
    <row r="605" spans="1:14" x14ac:dyDescent="0.3">
      <c r="A605" s="181">
        <f>'Tier I - Optional'!A741</f>
        <v>0</v>
      </c>
      <c r="B605" s="181">
        <f>'Tier I - Optional'!B741</f>
        <v>0</v>
      </c>
      <c r="C605" s="316" t="s">
        <v>473</v>
      </c>
      <c r="D605" s="316"/>
      <c r="E605" s="316"/>
      <c r="F605" s="43"/>
      <c r="G605" s="43"/>
      <c r="H605" s="43"/>
      <c r="I605" s="43"/>
      <c r="J605" s="51"/>
      <c r="K605" s="43"/>
      <c r="L605" s="41"/>
      <c r="M605" s="38"/>
      <c r="N605" s="6"/>
    </row>
    <row r="606" spans="1:14" x14ac:dyDescent="0.3">
      <c r="A606" s="181">
        <f>'Tier I - Optional'!A742</f>
        <v>0</v>
      </c>
      <c r="B606" s="181">
        <f>'Tier I - Optional'!B742</f>
        <v>0</v>
      </c>
      <c r="C606" s="316" t="s">
        <v>474</v>
      </c>
      <c r="D606" s="316"/>
      <c r="E606" s="316"/>
      <c r="F606" s="43"/>
      <c r="G606" s="43"/>
      <c r="H606" s="43"/>
      <c r="I606" s="43"/>
      <c r="J606" s="51"/>
      <c r="K606" s="51"/>
      <c r="L606" s="41"/>
      <c r="M606" s="38"/>
      <c r="N606" s="6"/>
    </row>
    <row r="607" spans="1:14" x14ac:dyDescent="0.3">
      <c r="A607" s="181">
        <f>'Tier I - Optional'!A743</f>
        <v>0</v>
      </c>
      <c r="B607" s="181">
        <f>'Tier I - Optional'!B743</f>
        <v>0</v>
      </c>
      <c r="C607" s="316" t="s">
        <v>1028</v>
      </c>
      <c r="D607" s="316"/>
      <c r="E607" s="316"/>
      <c r="F607" s="51"/>
      <c r="G607" s="51"/>
      <c r="H607" s="43"/>
      <c r="I607" s="43"/>
      <c r="J607" s="51"/>
      <c r="K607" s="43"/>
      <c r="L607" s="41"/>
      <c r="M607" s="38"/>
      <c r="N607" s="6"/>
    </row>
    <row r="608" spans="1:14" x14ac:dyDescent="0.3">
      <c r="A608" s="181">
        <f>'Tier I - Optional'!A744</f>
        <v>0</v>
      </c>
      <c r="B608" s="181">
        <f>'Tier I - Optional'!B744</f>
        <v>0</v>
      </c>
      <c r="C608" s="316" t="s">
        <v>476</v>
      </c>
      <c r="D608" s="316"/>
      <c r="E608" s="316"/>
      <c r="F608" s="43"/>
      <c r="G608" s="43"/>
      <c r="H608" s="43"/>
      <c r="I608" s="43"/>
      <c r="J608" s="51"/>
      <c r="K608" s="51"/>
      <c r="L608" s="41"/>
      <c r="M608" s="38"/>
      <c r="N608" s="6"/>
    </row>
    <row r="609" spans="1:14" x14ac:dyDescent="0.3">
      <c r="A609" s="181">
        <f>'Tier I - Optional'!A745</f>
        <v>0</v>
      </c>
      <c r="B609" s="181">
        <f>'Tier I - Optional'!B745</f>
        <v>0</v>
      </c>
      <c r="C609" s="316" t="s">
        <v>477</v>
      </c>
      <c r="D609" s="316"/>
      <c r="E609" s="316"/>
      <c r="F609" s="43"/>
      <c r="G609" s="43"/>
      <c r="H609" s="43"/>
      <c r="I609" s="43"/>
      <c r="J609" s="43"/>
      <c r="K609" s="43"/>
      <c r="L609" s="41"/>
      <c r="M609" s="38"/>
      <c r="N609" s="6"/>
    </row>
    <row r="610" spans="1:14" x14ac:dyDescent="0.3">
      <c r="A610" s="181">
        <f>'Tier I - Optional'!A746</f>
        <v>0</v>
      </c>
      <c r="B610" s="181">
        <f>'Tier I - Optional'!B746</f>
        <v>0</v>
      </c>
      <c r="C610" s="316" t="s">
        <v>478</v>
      </c>
      <c r="D610" s="316"/>
      <c r="E610" s="316"/>
      <c r="F610" s="43"/>
      <c r="G610" s="43"/>
      <c r="H610" s="43"/>
      <c r="I610" s="43"/>
      <c r="J610" s="43"/>
      <c r="K610" s="43"/>
      <c r="L610" s="41"/>
      <c r="M610" s="38"/>
      <c r="N610" s="6"/>
    </row>
    <row r="611" spans="1:14" x14ac:dyDescent="0.3">
      <c r="A611" s="181">
        <f>'Tier I - Optional'!A747</f>
        <v>0</v>
      </c>
      <c r="B611" s="181">
        <f>'Tier I - Optional'!B747</f>
        <v>0</v>
      </c>
      <c r="C611" s="316" t="s">
        <v>479</v>
      </c>
      <c r="D611" s="316"/>
      <c r="E611" s="316"/>
      <c r="F611" s="43"/>
      <c r="G611" s="43"/>
      <c r="H611" s="43"/>
      <c r="I611" s="43"/>
      <c r="J611" s="43"/>
      <c r="K611" s="43"/>
      <c r="L611" s="41"/>
      <c r="M611" s="38"/>
      <c r="N611" s="6"/>
    </row>
    <row r="612" spans="1:14" x14ac:dyDescent="0.3">
      <c r="A612" s="181">
        <f>'Tier I - Optional'!A748</f>
        <v>0</v>
      </c>
      <c r="B612" s="181">
        <f>'Tier I - Optional'!B748</f>
        <v>0</v>
      </c>
      <c r="C612" s="316" t="s">
        <v>480</v>
      </c>
      <c r="D612" s="316"/>
      <c r="E612" s="316"/>
      <c r="F612" s="43"/>
      <c r="G612" s="43"/>
      <c r="H612" s="43"/>
      <c r="I612" s="43"/>
      <c r="J612" s="43"/>
      <c r="K612" s="43"/>
      <c r="L612" s="41"/>
      <c r="M612" s="38"/>
      <c r="N612" s="6"/>
    </row>
    <row r="613" spans="1:14" x14ac:dyDescent="0.3">
      <c r="A613" s="181">
        <f>'Tier I - Optional'!A749</f>
        <v>0</v>
      </c>
      <c r="B613" s="181">
        <f>'Tier I - Optional'!B749</f>
        <v>0</v>
      </c>
      <c r="C613" s="316" t="s">
        <v>481</v>
      </c>
      <c r="D613" s="316"/>
      <c r="E613" s="316"/>
      <c r="F613" s="43"/>
      <c r="G613" s="43"/>
      <c r="H613" s="43"/>
      <c r="I613" s="43"/>
      <c r="J613" s="43"/>
      <c r="K613" s="43"/>
      <c r="L613" s="41"/>
      <c r="M613" s="38"/>
      <c r="N613" s="6"/>
    </row>
    <row r="614" spans="1:14" x14ac:dyDescent="0.3">
      <c r="A614" s="181">
        <f>'Tier I - Optional'!A750</f>
        <v>0</v>
      </c>
      <c r="B614" s="181">
        <f>'Tier I - Optional'!B750</f>
        <v>0</v>
      </c>
      <c r="C614" s="322" t="s">
        <v>482</v>
      </c>
      <c r="D614" s="322"/>
      <c r="E614" s="322"/>
      <c r="F614" s="43"/>
      <c r="G614" s="43"/>
      <c r="H614" s="43"/>
      <c r="I614" s="43"/>
      <c r="J614" s="43"/>
      <c r="K614" s="43"/>
      <c r="L614" s="41"/>
      <c r="M614" s="38"/>
      <c r="N614" s="6"/>
    </row>
    <row r="615" spans="1:14" x14ac:dyDescent="0.3">
      <c r="A615" s="181">
        <f>'Tier I - Optional'!A751</f>
        <v>0</v>
      </c>
      <c r="B615" s="181">
        <f>'Tier I - Optional'!B751</f>
        <v>0</v>
      </c>
      <c r="C615" s="318" t="s">
        <v>317</v>
      </c>
      <c r="D615" s="318"/>
      <c r="E615" s="318"/>
      <c r="F615" s="43"/>
      <c r="G615" s="43"/>
      <c r="H615" s="43"/>
      <c r="I615" s="43"/>
      <c r="J615" s="43"/>
      <c r="K615" s="43"/>
      <c r="L615" s="41"/>
      <c r="M615" s="45"/>
      <c r="N615" s="6"/>
    </row>
    <row r="616" spans="1:14" x14ac:dyDescent="0.3">
      <c r="A616" s="181">
        <f>'Tier I - Optional'!A752</f>
        <v>0</v>
      </c>
      <c r="B616" s="181">
        <f>'Tier I - Optional'!B752</f>
        <v>0</v>
      </c>
      <c r="C616" s="317" t="s">
        <v>107</v>
      </c>
      <c r="D616" s="317"/>
      <c r="E616" s="317"/>
      <c r="F616" s="41"/>
      <c r="G616" s="41"/>
      <c r="H616" s="43"/>
      <c r="I616" s="43"/>
      <c r="J616" s="43"/>
      <c r="K616" s="43"/>
      <c r="L616" s="41"/>
      <c r="M616" s="45"/>
      <c r="N616" s="6"/>
    </row>
    <row r="617" spans="1:14" x14ac:dyDescent="0.3">
      <c r="A617" s="181">
        <f>'Tier I - Optional'!A753</f>
        <v>0</v>
      </c>
      <c r="B617" s="181">
        <f>'Tier I - Optional'!B753</f>
        <v>0</v>
      </c>
      <c r="C617" s="317" t="s">
        <v>108</v>
      </c>
      <c r="D617" s="317"/>
      <c r="E617" s="317"/>
      <c r="F617" s="41"/>
      <c r="G617" s="41"/>
      <c r="H617" s="43"/>
      <c r="I617" s="43"/>
      <c r="J617" s="43"/>
      <c r="K617" s="43"/>
      <c r="L617" s="41"/>
      <c r="M617" s="45"/>
      <c r="N617" s="6"/>
    </row>
    <row r="618" spans="1:14" x14ac:dyDescent="0.3">
      <c r="A618" s="181">
        <f>'Tier I - Optional'!A754</f>
        <v>0</v>
      </c>
      <c r="B618" s="181">
        <f>'Tier I - Optional'!B754</f>
        <v>0</v>
      </c>
      <c r="C618" s="317" t="s">
        <v>319</v>
      </c>
      <c r="D618" s="317"/>
      <c r="E618" s="317"/>
      <c r="F618" s="41"/>
      <c r="G618" s="41"/>
      <c r="H618" s="43"/>
      <c r="I618" s="43"/>
      <c r="J618" s="43"/>
      <c r="K618" s="43"/>
      <c r="L618" s="41"/>
      <c r="M618" s="45"/>
      <c r="N618" s="6"/>
    </row>
    <row r="619" spans="1:14" x14ac:dyDescent="0.3">
      <c r="A619" s="181">
        <f>'Tier I - Optional'!A755</f>
        <v>0</v>
      </c>
      <c r="B619" s="181">
        <f>'Tier I - Optional'!B755</f>
        <v>0</v>
      </c>
      <c r="C619" s="318" t="s">
        <v>483</v>
      </c>
      <c r="D619" s="318"/>
      <c r="E619" s="318"/>
      <c r="F619" s="51"/>
      <c r="G619" s="51"/>
      <c r="H619" s="43"/>
      <c r="I619" s="43"/>
      <c r="J619" s="51"/>
      <c r="K619" s="51"/>
      <c r="L619" s="41"/>
      <c r="M619" s="38"/>
      <c r="N619" s="6"/>
    </row>
    <row r="620" spans="1:14" x14ac:dyDescent="0.3">
      <c r="A620" s="181">
        <f>'Tier I - Optional'!A756</f>
        <v>0</v>
      </c>
      <c r="B620" s="181">
        <f>'Tier I - Optional'!B756</f>
        <v>0</v>
      </c>
      <c r="C620" s="317" t="s">
        <v>109</v>
      </c>
      <c r="D620" s="317"/>
      <c r="E620" s="317"/>
      <c r="F620" s="43"/>
      <c r="G620" s="43"/>
      <c r="H620" s="43"/>
      <c r="I620" s="43"/>
      <c r="J620" s="43"/>
      <c r="K620" s="43"/>
      <c r="L620" s="41"/>
      <c r="M620" s="45"/>
      <c r="N620" s="6"/>
    </row>
    <row r="621" spans="1:14" x14ac:dyDescent="0.3">
      <c r="A621" s="181">
        <f>'Tier I - Optional'!A757</f>
        <v>0</v>
      </c>
      <c r="B621" s="181">
        <f>'Tier I - Optional'!B757</f>
        <v>0</v>
      </c>
      <c r="C621" s="317" t="s">
        <v>320</v>
      </c>
      <c r="D621" s="317"/>
      <c r="E621" s="317"/>
      <c r="F621" s="43"/>
      <c r="G621" s="43"/>
      <c r="H621" s="43"/>
      <c r="I621" s="43"/>
      <c r="J621" s="43"/>
      <c r="K621" s="43"/>
      <c r="L621" s="41"/>
      <c r="M621" s="45"/>
      <c r="N621" s="6"/>
    </row>
    <row r="622" spans="1:14" x14ac:dyDescent="0.3">
      <c r="A622" s="211">
        <f>SUM(A587:A621)</f>
        <v>0</v>
      </c>
      <c r="B622" s="22">
        <v>35</v>
      </c>
      <c r="C622" s="294" t="s">
        <v>484</v>
      </c>
      <c r="D622" s="295"/>
      <c r="E622" s="296"/>
      <c r="F622" s="187"/>
      <c r="G622" s="176"/>
      <c r="H622" s="176"/>
      <c r="I622" s="176"/>
      <c r="J622" s="176"/>
      <c r="K622" s="176"/>
      <c r="L622" s="176"/>
      <c r="M622" s="196"/>
      <c r="N622" s="6"/>
    </row>
    <row r="623" spans="1:14" ht="14.4" x14ac:dyDescent="0.3">
      <c r="A623" s="22"/>
      <c r="B623" s="22"/>
      <c r="C623" s="21"/>
      <c r="D623" s="21"/>
      <c r="E623" s="21"/>
      <c r="F623" s="35"/>
      <c r="G623" s="35"/>
      <c r="H623" s="35"/>
      <c r="I623" s="35"/>
      <c r="J623" s="35"/>
      <c r="K623" s="35"/>
      <c r="L623" s="39"/>
      <c r="M623" s="40"/>
      <c r="N623" s="6"/>
    </row>
    <row r="624" spans="1:14" ht="17.399999999999999" x14ac:dyDescent="0.3">
      <c r="A624" s="305" t="s">
        <v>485</v>
      </c>
      <c r="B624" s="306"/>
      <c r="C624" s="306"/>
      <c r="D624" s="306"/>
      <c r="E624" s="306"/>
      <c r="F624" s="198"/>
      <c r="G624" s="198"/>
      <c r="H624" s="198"/>
      <c r="I624" s="198"/>
      <c r="J624" s="198"/>
      <c r="K624" s="198"/>
      <c r="L624" s="198"/>
      <c r="M624" s="199"/>
      <c r="N624" s="6"/>
    </row>
    <row r="625" spans="1:14" x14ac:dyDescent="0.3">
      <c r="A625" s="181">
        <f>'Tier I - Optional'!A761</f>
        <v>0</v>
      </c>
      <c r="B625" s="181">
        <f>'Tier I - Optional'!B761</f>
        <v>0</v>
      </c>
      <c r="C625" s="317" t="s">
        <v>304</v>
      </c>
      <c r="D625" s="317"/>
      <c r="E625" s="317"/>
      <c r="F625" s="43"/>
      <c r="G625" s="43"/>
      <c r="H625" s="43"/>
      <c r="I625" s="43"/>
      <c r="J625" s="43"/>
      <c r="K625" s="43"/>
      <c r="L625" s="41"/>
      <c r="M625" s="45"/>
      <c r="N625" s="6"/>
    </row>
    <row r="626" spans="1:14" x14ac:dyDescent="0.3">
      <c r="A626" s="181">
        <f>'Tier I - Optional'!A762</f>
        <v>0</v>
      </c>
      <c r="B626" s="181">
        <f>'Tier I - Optional'!B762</f>
        <v>0</v>
      </c>
      <c r="C626" s="317" t="s">
        <v>305</v>
      </c>
      <c r="D626" s="317"/>
      <c r="E626" s="317"/>
      <c r="F626" s="43"/>
      <c r="G626" s="43"/>
      <c r="H626" s="43"/>
      <c r="I626" s="43"/>
      <c r="J626" s="43"/>
      <c r="K626" s="43"/>
      <c r="L626" s="41"/>
      <c r="M626" s="45"/>
      <c r="N626" s="6"/>
    </row>
    <row r="627" spans="1:14" x14ac:dyDescent="0.3">
      <c r="A627" s="181">
        <f>'Tier I - Optional'!A763</f>
        <v>0</v>
      </c>
      <c r="B627" s="181">
        <f>'Tier I - Optional'!B763</f>
        <v>0</v>
      </c>
      <c r="C627" s="317" t="s">
        <v>92</v>
      </c>
      <c r="D627" s="317"/>
      <c r="E627" s="317"/>
      <c r="F627" s="43"/>
      <c r="G627" s="43"/>
      <c r="H627" s="43"/>
      <c r="I627" s="43"/>
      <c r="J627" s="43"/>
      <c r="K627" s="43"/>
      <c r="L627" s="41"/>
      <c r="M627" s="45"/>
      <c r="N627" s="6"/>
    </row>
    <row r="628" spans="1:14" x14ac:dyDescent="0.3">
      <c r="A628" s="181">
        <f>'Tier I - Optional'!A764</f>
        <v>0</v>
      </c>
      <c r="B628" s="181">
        <f>'Tier I - Optional'!B764</f>
        <v>0</v>
      </c>
      <c r="C628" s="317" t="s">
        <v>93</v>
      </c>
      <c r="D628" s="317"/>
      <c r="E628" s="317"/>
      <c r="F628" s="43"/>
      <c r="G628" s="43"/>
      <c r="H628" s="43"/>
      <c r="I628" s="43"/>
      <c r="J628" s="43"/>
      <c r="K628" s="43"/>
      <c r="L628" s="41"/>
      <c r="M628" s="45"/>
      <c r="N628" s="6"/>
    </row>
    <row r="629" spans="1:14" x14ac:dyDescent="0.3">
      <c r="A629" s="181">
        <f>'Tier I - Optional'!A765</f>
        <v>0</v>
      </c>
      <c r="B629" s="181">
        <f>'Tier I - Optional'!B765</f>
        <v>0</v>
      </c>
      <c r="C629" s="317" t="s">
        <v>94</v>
      </c>
      <c r="D629" s="317"/>
      <c r="E629" s="317"/>
      <c r="F629" s="41"/>
      <c r="G629" s="41"/>
      <c r="H629" s="43"/>
      <c r="I629" s="43"/>
      <c r="J629" s="43"/>
      <c r="K629" s="43"/>
      <c r="L629" s="41"/>
      <c r="M629" s="45"/>
      <c r="N629" s="6"/>
    </row>
    <row r="630" spans="1:14" x14ac:dyDescent="0.3">
      <c r="A630" s="181">
        <f>'Tier I - Optional'!A766</f>
        <v>0</v>
      </c>
      <c r="B630" s="181">
        <f>'Tier I - Optional'!B766</f>
        <v>0</v>
      </c>
      <c r="C630" s="317" t="s">
        <v>95</v>
      </c>
      <c r="D630" s="317"/>
      <c r="E630" s="317"/>
      <c r="F630" s="41"/>
      <c r="G630" s="41"/>
      <c r="H630" s="43"/>
      <c r="I630" s="43"/>
      <c r="J630" s="43"/>
      <c r="K630" s="43"/>
      <c r="L630" s="41"/>
      <c r="M630" s="45"/>
      <c r="N630" s="6"/>
    </row>
    <row r="631" spans="1:14" x14ac:dyDescent="0.3">
      <c r="A631" s="181">
        <f>'Tier I - Optional'!A767</f>
        <v>0</v>
      </c>
      <c r="B631" s="181">
        <f>'Tier I - Optional'!B767</f>
        <v>0</v>
      </c>
      <c r="C631" s="318" t="s">
        <v>306</v>
      </c>
      <c r="D631" s="318"/>
      <c r="E631" s="318"/>
      <c r="F631" s="43"/>
      <c r="G631" s="43"/>
      <c r="H631" s="43"/>
      <c r="I631" s="43"/>
      <c r="J631" s="43"/>
      <c r="K631" s="43"/>
      <c r="L631" s="41"/>
      <c r="M631" s="45"/>
      <c r="N631" s="6"/>
    </row>
    <row r="632" spans="1:14" x14ac:dyDescent="0.3">
      <c r="A632" s="181">
        <f>'Tier I - Optional'!A768</f>
        <v>0</v>
      </c>
      <c r="B632" s="181">
        <f>'Tier I - Optional'!B768</f>
        <v>0</v>
      </c>
      <c r="C632" s="318" t="s">
        <v>308</v>
      </c>
      <c r="D632" s="318"/>
      <c r="E632" s="318"/>
      <c r="F632" s="43"/>
      <c r="G632" s="43"/>
      <c r="H632" s="43"/>
      <c r="I632" s="43"/>
      <c r="J632" s="43"/>
      <c r="K632" s="43"/>
      <c r="L632" s="41"/>
      <c r="M632" s="45"/>
      <c r="N632" s="6"/>
    </row>
    <row r="633" spans="1:14" x14ac:dyDescent="0.3">
      <c r="A633" s="181">
        <f>'Tier I - Optional'!A769</f>
        <v>0</v>
      </c>
      <c r="B633" s="181">
        <f>'Tier I - Optional'!B769</f>
        <v>0</v>
      </c>
      <c r="C633" s="318" t="s">
        <v>309</v>
      </c>
      <c r="D633" s="318"/>
      <c r="E633" s="318"/>
      <c r="F633" s="43"/>
      <c r="G633" s="43"/>
      <c r="H633" s="43"/>
      <c r="I633" s="43"/>
      <c r="J633" s="43"/>
      <c r="K633" s="43"/>
      <c r="L633" s="41"/>
      <c r="M633" s="45"/>
      <c r="N633" s="6"/>
    </row>
    <row r="634" spans="1:14" x14ac:dyDescent="0.3">
      <c r="A634" s="181">
        <f>'Tier I - Optional'!A770</f>
        <v>0</v>
      </c>
      <c r="B634" s="181">
        <f>'Tier I - Optional'!B770</f>
        <v>0</v>
      </c>
      <c r="C634" s="316" t="s">
        <v>486</v>
      </c>
      <c r="D634" s="316"/>
      <c r="E634" s="316"/>
      <c r="F634" s="43"/>
      <c r="G634" s="43"/>
      <c r="H634" s="43"/>
      <c r="I634" s="43"/>
      <c r="J634" s="51"/>
      <c r="K634" s="51"/>
      <c r="L634" s="41"/>
      <c r="M634" s="38"/>
      <c r="N634" s="6"/>
    </row>
    <row r="635" spans="1:14" x14ac:dyDescent="0.3">
      <c r="A635" s="181">
        <f>'Tier I - Optional'!A771</f>
        <v>0</v>
      </c>
      <c r="B635" s="181">
        <f>'Tier I - Optional'!B771</f>
        <v>0</v>
      </c>
      <c r="C635" s="322" t="s">
        <v>487</v>
      </c>
      <c r="D635" s="322"/>
      <c r="E635" s="322"/>
      <c r="F635" s="43"/>
      <c r="G635" s="43"/>
      <c r="H635" s="43"/>
      <c r="I635" s="43"/>
      <c r="J635" s="51"/>
      <c r="K635" s="51"/>
      <c r="L635" s="41"/>
      <c r="M635" s="38"/>
      <c r="N635" s="6"/>
    </row>
    <row r="636" spans="1:14" x14ac:dyDescent="0.3">
      <c r="A636" s="181">
        <f>'Tier I - Optional'!A772</f>
        <v>0</v>
      </c>
      <c r="B636" s="181">
        <f>'Tier I - Optional'!B772</f>
        <v>0</v>
      </c>
      <c r="C636" s="320" t="s">
        <v>488</v>
      </c>
      <c r="D636" s="320"/>
      <c r="E636" s="320"/>
      <c r="F636" s="43"/>
      <c r="G636" s="43"/>
      <c r="H636" s="43"/>
      <c r="I636" s="43"/>
      <c r="J636" s="51"/>
      <c r="K636" s="51"/>
      <c r="L636" s="41"/>
      <c r="M636" s="38"/>
      <c r="N636" s="6"/>
    </row>
    <row r="637" spans="1:14" x14ac:dyDescent="0.3">
      <c r="A637" s="181">
        <f>'Tier I - Optional'!A773</f>
        <v>0</v>
      </c>
      <c r="B637" s="181">
        <f>'Tier I - Optional'!B773</f>
        <v>0</v>
      </c>
      <c r="C637" s="322" t="s">
        <v>489</v>
      </c>
      <c r="D637" s="322"/>
      <c r="E637" s="322"/>
      <c r="F637" s="43"/>
      <c r="G637" s="43"/>
      <c r="H637" s="43"/>
      <c r="I637" s="34"/>
      <c r="J637" s="51"/>
      <c r="K637" s="51"/>
      <c r="L637" s="41"/>
      <c r="M637" s="38"/>
      <c r="N637" s="6"/>
    </row>
    <row r="638" spans="1:14" x14ac:dyDescent="0.3">
      <c r="A638" s="181">
        <f>'Tier I - Optional'!A774</f>
        <v>0</v>
      </c>
      <c r="B638" s="181">
        <f>'Tier I - Optional'!B774</f>
        <v>0</v>
      </c>
      <c r="C638" s="322" t="s">
        <v>1029</v>
      </c>
      <c r="D638" s="322"/>
      <c r="E638" s="322"/>
      <c r="F638" s="51"/>
      <c r="G638" s="51"/>
      <c r="H638" s="51"/>
      <c r="I638" s="34"/>
      <c r="J638" s="51"/>
      <c r="K638" s="51"/>
      <c r="L638" s="41"/>
      <c r="M638" s="38"/>
      <c r="N638" s="6"/>
    </row>
    <row r="639" spans="1:14" x14ac:dyDescent="0.3">
      <c r="A639" s="181">
        <f>'Tier I - Optional'!A775</f>
        <v>0</v>
      </c>
      <c r="B639" s="181">
        <f>'Tier I - Optional'!B775</f>
        <v>0</v>
      </c>
      <c r="C639" s="316" t="s">
        <v>491</v>
      </c>
      <c r="D639" s="316"/>
      <c r="E639" s="316"/>
      <c r="F639" s="43"/>
      <c r="G639" s="43"/>
      <c r="H639" s="43"/>
      <c r="I639" s="34"/>
      <c r="J639" s="51"/>
      <c r="K639" s="51"/>
      <c r="L639" s="41"/>
      <c r="M639" s="38"/>
      <c r="N639" s="6"/>
    </row>
    <row r="640" spans="1:14" x14ac:dyDescent="0.3">
      <c r="A640" s="181">
        <f>'Tier I - Optional'!A776</f>
        <v>0</v>
      </c>
      <c r="B640" s="181">
        <f>'Tier I - Optional'!B776</f>
        <v>0</v>
      </c>
      <c r="C640" s="322" t="s">
        <v>492</v>
      </c>
      <c r="D640" s="322"/>
      <c r="E640" s="322"/>
      <c r="F640" s="43"/>
      <c r="G640" s="43"/>
      <c r="H640" s="43"/>
      <c r="I640" s="34"/>
      <c r="J640" s="51"/>
      <c r="K640" s="51"/>
      <c r="L640" s="41"/>
      <c r="M640" s="38"/>
      <c r="N640" s="6"/>
    </row>
    <row r="641" spans="1:14" x14ac:dyDescent="0.3">
      <c r="A641" s="181">
        <f>'Tier I - Optional'!A777</f>
        <v>0</v>
      </c>
      <c r="B641" s="181">
        <f>'Tier I - Optional'!B777</f>
        <v>0</v>
      </c>
      <c r="C641" s="316" t="s">
        <v>1030</v>
      </c>
      <c r="D641" s="316"/>
      <c r="E641" s="316"/>
      <c r="F641" s="43"/>
      <c r="G641" s="43"/>
      <c r="H641" s="43"/>
      <c r="I641" s="34"/>
      <c r="J641" s="51"/>
      <c r="K641" s="51"/>
      <c r="L641" s="41"/>
      <c r="M641" s="38"/>
      <c r="N641" s="6"/>
    </row>
    <row r="642" spans="1:14" x14ac:dyDescent="0.3">
      <c r="A642" s="181">
        <f>'Tier I - Optional'!A778</f>
        <v>0</v>
      </c>
      <c r="B642" s="181">
        <f>'Tier I - Optional'!B778</f>
        <v>0</v>
      </c>
      <c r="C642" s="318" t="s">
        <v>317</v>
      </c>
      <c r="D642" s="318"/>
      <c r="E642" s="318"/>
      <c r="F642" s="43"/>
      <c r="G642" s="43"/>
      <c r="H642" s="43"/>
      <c r="I642" s="34"/>
      <c r="J642" s="43"/>
      <c r="K642" s="43"/>
      <c r="L642" s="41"/>
      <c r="M642" s="45"/>
      <c r="N642" s="6"/>
    </row>
    <row r="643" spans="1:14" x14ac:dyDescent="0.3">
      <c r="A643" s="181">
        <f>'Tier I - Optional'!A779</f>
        <v>0</v>
      </c>
      <c r="B643" s="181">
        <f>'Tier I - Optional'!B779</f>
        <v>0</v>
      </c>
      <c r="C643" s="317" t="s">
        <v>107</v>
      </c>
      <c r="D643" s="317"/>
      <c r="E643" s="317"/>
      <c r="F643" s="41"/>
      <c r="G643" s="41"/>
      <c r="H643" s="43"/>
      <c r="I643" s="34"/>
      <c r="J643" s="43"/>
      <c r="K643" s="43"/>
      <c r="L643" s="41"/>
      <c r="M643" s="45"/>
      <c r="N643" s="6"/>
    </row>
    <row r="644" spans="1:14" x14ac:dyDescent="0.3">
      <c r="A644" s="181">
        <f>'Tier I - Optional'!A780</f>
        <v>0</v>
      </c>
      <c r="B644" s="181">
        <f>'Tier I - Optional'!B780</f>
        <v>0</v>
      </c>
      <c r="C644" s="317" t="s">
        <v>108</v>
      </c>
      <c r="D644" s="317"/>
      <c r="E644" s="317"/>
      <c r="F644" s="41"/>
      <c r="G644" s="41"/>
      <c r="H644" s="43"/>
      <c r="I644" s="34"/>
      <c r="J644" s="43"/>
      <c r="K644" s="43"/>
      <c r="L644" s="41"/>
      <c r="M644" s="45"/>
      <c r="N644" s="6"/>
    </row>
    <row r="645" spans="1:14" x14ac:dyDescent="0.3">
      <c r="A645" s="181">
        <f>'Tier I - Optional'!A781</f>
        <v>0</v>
      </c>
      <c r="B645" s="181">
        <f>'Tier I - Optional'!B781</f>
        <v>0</v>
      </c>
      <c r="C645" s="317" t="s">
        <v>319</v>
      </c>
      <c r="D645" s="317"/>
      <c r="E645" s="317"/>
      <c r="F645" s="41"/>
      <c r="G645" s="41"/>
      <c r="H645" s="43"/>
      <c r="I645" s="34"/>
      <c r="J645" s="43"/>
      <c r="K645" s="43"/>
      <c r="L645" s="41"/>
      <c r="M645" s="45"/>
      <c r="N645" s="6"/>
    </row>
    <row r="646" spans="1:14" x14ac:dyDescent="0.3">
      <c r="A646" s="181">
        <f>'Tier I - Optional'!A782</f>
        <v>0</v>
      </c>
      <c r="B646" s="181">
        <f>'Tier I - Optional'!B782</f>
        <v>0</v>
      </c>
      <c r="C646" s="318" t="s">
        <v>117</v>
      </c>
      <c r="D646" s="318"/>
      <c r="E646" s="318"/>
      <c r="F646" s="41"/>
      <c r="G646" s="41"/>
      <c r="H646" s="51"/>
      <c r="I646" s="34"/>
      <c r="J646" s="51"/>
      <c r="K646" s="51"/>
      <c r="L646" s="41"/>
      <c r="M646" s="51"/>
      <c r="N646" s="6"/>
    </row>
    <row r="647" spans="1:14" x14ac:dyDescent="0.3">
      <c r="A647" s="181">
        <f>'Tier I - Optional'!A783</f>
        <v>0</v>
      </c>
      <c r="B647" s="181">
        <f>'Tier I - Optional'!B783</f>
        <v>0</v>
      </c>
      <c r="C647" s="317" t="s">
        <v>109</v>
      </c>
      <c r="D647" s="317"/>
      <c r="E647" s="317"/>
      <c r="F647" s="43"/>
      <c r="G647" s="43"/>
      <c r="H647" s="43"/>
      <c r="I647" s="34"/>
      <c r="J647" s="43"/>
      <c r="K647" s="43"/>
      <c r="L647" s="41"/>
      <c r="M647" s="45"/>
      <c r="N647" s="6"/>
    </row>
    <row r="648" spans="1:14" x14ac:dyDescent="0.3">
      <c r="A648" s="181">
        <f>'Tier I - Optional'!A784</f>
        <v>0</v>
      </c>
      <c r="B648" s="181">
        <f>'Tier I - Optional'!B784</f>
        <v>0</v>
      </c>
      <c r="C648" s="317" t="s">
        <v>320</v>
      </c>
      <c r="D648" s="317"/>
      <c r="E648" s="317"/>
      <c r="F648" s="43"/>
      <c r="G648" s="43"/>
      <c r="H648" s="43"/>
      <c r="I648" s="43"/>
      <c r="J648" s="43"/>
      <c r="K648" s="43"/>
      <c r="L648" s="41"/>
      <c r="M648" s="45"/>
      <c r="N648" s="6"/>
    </row>
    <row r="649" spans="1:14" x14ac:dyDescent="0.3">
      <c r="A649" s="211">
        <f>SUM(A625:A648)</f>
        <v>0</v>
      </c>
      <c r="B649" s="22">
        <v>24</v>
      </c>
      <c r="C649" s="294" t="s">
        <v>494</v>
      </c>
      <c r="D649" s="295"/>
      <c r="E649" s="296"/>
      <c r="F649" s="187"/>
      <c r="G649" s="176"/>
      <c r="H649" s="176"/>
      <c r="I649" s="176"/>
      <c r="J649" s="176"/>
      <c r="K649" s="176"/>
      <c r="L649" s="176"/>
      <c r="M649" s="196"/>
      <c r="N649" s="6"/>
    </row>
    <row r="650" spans="1:14" ht="14.4" x14ac:dyDescent="0.3">
      <c r="A650" s="22"/>
      <c r="B650" s="22"/>
      <c r="C650" s="21"/>
      <c r="D650" s="21"/>
      <c r="E650" s="21"/>
      <c r="F650" s="35"/>
      <c r="G650" s="35"/>
      <c r="H650" s="35"/>
      <c r="I650" s="35"/>
      <c r="J650" s="35"/>
      <c r="K650" s="35"/>
      <c r="L650" s="39"/>
      <c r="M650" s="40"/>
      <c r="N650" s="6"/>
    </row>
    <row r="651" spans="1:14" ht="17.399999999999999" x14ac:dyDescent="0.3">
      <c r="A651" s="305" t="s">
        <v>495</v>
      </c>
      <c r="B651" s="306"/>
      <c r="C651" s="306"/>
      <c r="D651" s="306"/>
      <c r="E651" s="306"/>
      <c r="F651" s="198"/>
      <c r="G651" s="198"/>
      <c r="H651" s="198"/>
      <c r="I651" s="198"/>
      <c r="J651" s="198"/>
      <c r="K651" s="198"/>
      <c r="L651" s="198"/>
      <c r="M651" s="199"/>
      <c r="N651" s="6"/>
    </row>
    <row r="652" spans="1:14" x14ac:dyDescent="0.3">
      <c r="A652" s="181">
        <f>'Tier I - Optional'!A788</f>
        <v>0</v>
      </c>
      <c r="B652" s="181">
        <f>'Tier I - Optional'!B788</f>
        <v>0</v>
      </c>
      <c r="C652" s="317" t="s">
        <v>304</v>
      </c>
      <c r="D652" s="317"/>
      <c r="E652" s="317"/>
      <c r="F652" s="43"/>
      <c r="G652" s="43"/>
      <c r="H652" s="43"/>
      <c r="I652" s="43"/>
      <c r="J652" s="43"/>
      <c r="K652" s="43"/>
      <c r="L652" s="41"/>
      <c r="M652" s="45"/>
      <c r="N652" s="6"/>
    </row>
    <row r="653" spans="1:14" x14ac:dyDescent="0.3">
      <c r="A653" s="181">
        <f>'Tier I - Optional'!A789</f>
        <v>0</v>
      </c>
      <c r="B653" s="181">
        <f>'Tier I - Optional'!B789</f>
        <v>0</v>
      </c>
      <c r="C653" s="317" t="s">
        <v>305</v>
      </c>
      <c r="D653" s="317"/>
      <c r="E653" s="317"/>
      <c r="F653" s="43"/>
      <c r="G653" s="43"/>
      <c r="H653" s="43"/>
      <c r="I653" s="43"/>
      <c r="J653" s="43"/>
      <c r="K653" s="43"/>
      <c r="L653" s="41"/>
      <c r="M653" s="45"/>
      <c r="N653" s="6"/>
    </row>
    <row r="654" spans="1:14" x14ac:dyDescent="0.3">
      <c r="A654" s="181">
        <f>'Tier I - Optional'!A790</f>
        <v>0</v>
      </c>
      <c r="B654" s="181">
        <f>'Tier I - Optional'!B790</f>
        <v>0</v>
      </c>
      <c r="C654" s="317" t="s">
        <v>92</v>
      </c>
      <c r="D654" s="317"/>
      <c r="E654" s="317"/>
      <c r="F654" s="43"/>
      <c r="G654" s="43"/>
      <c r="H654" s="43"/>
      <c r="I654" s="43"/>
      <c r="J654" s="43"/>
      <c r="K654" s="43"/>
      <c r="L654" s="41"/>
      <c r="M654" s="45"/>
      <c r="N654" s="6"/>
    </row>
    <row r="655" spans="1:14" x14ac:dyDescent="0.3">
      <c r="A655" s="181">
        <f>'Tier I - Optional'!A791</f>
        <v>0</v>
      </c>
      <c r="B655" s="181">
        <f>'Tier I - Optional'!B791</f>
        <v>0</v>
      </c>
      <c r="C655" s="317" t="s">
        <v>93</v>
      </c>
      <c r="D655" s="317"/>
      <c r="E655" s="317"/>
      <c r="F655" s="43"/>
      <c r="G655" s="43"/>
      <c r="H655" s="43"/>
      <c r="I655" s="43"/>
      <c r="J655" s="43"/>
      <c r="K655" s="43"/>
      <c r="L655" s="41"/>
      <c r="M655" s="45"/>
      <c r="N655" s="6"/>
    </row>
    <row r="656" spans="1:14" x14ac:dyDescent="0.3">
      <c r="A656" s="181">
        <f>'Tier I - Optional'!A792</f>
        <v>0</v>
      </c>
      <c r="B656" s="181">
        <f>'Tier I - Optional'!B792</f>
        <v>0</v>
      </c>
      <c r="C656" s="317" t="s">
        <v>94</v>
      </c>
      <c r="D656" s="317"/>
      <c r="E656" s="317"/>
      <c r="F656" s="41"/>
      <c r="G656" s="41"/>
      <c r="H656" s="43"/>
      <c r="I656" s="43"/>
      <c r="J656" s="43"/>
      <c r="K656" s="43"/>
      <c r="L656" s="41"/>
      <c r="M656" s="45"/>
      <c r="N656" s="6"/>
    </row>
    <row r="657" spans="1:14" x14ac:dyDescent="0.3">
      <c r="A657" s="181">
        <f>'Tier I - Optional'!A793</f>
        <v>0</v>
      </c>
      <c r="B657" s="181">
        <f>'Tier I - Optional'!B793</f>
        <v>0</v>
      </c>
      <c r="C657" s="317" t="s">
        <v>95</v>
      </c>
      <c r="D657" s="317"/>
      <c r="E657" s="317"/>
      <c r="F657" s="41"/>
      <c r="G657" s="41"/>
      <c r="H657" s="43"/>
      <c r="I657" s="43"/>
      <c r="J657" s="43"/>
      <c r="K657" s="43"/>
      <c r="L657" s="41"/>
      <c r="M657" s="45"/>
      <c r="N657" s="6"/>
    </row>
    <row r="658" spans="1:14" x14ac:dyDescent="0.3">
      <c r="A658" s="181">
        <f>'Tier I - Optional'!A794</f>
        <v>0</v>
      </c>
      <c r="B658" s="181">
        <f>'Tier I - Optional'!B794</f>
        <v>0</v>
      </c>
      <c r="C658" s="318" t="s">
        <v>306</v>
      </c>
      <c r="D658" s="318"/>
      <c r="E658" s="318"/>
      <c r="F658" s="43"/>
      <c r="G658" s="43"/>
      <c r="H658" s="43"/>
      <c r="I658" s="43"/>
      <c r="J658" s="43"/>
      <c r="K658" s="43"/>
      <c r="L658" s="41"/>
      <c r="M658" s="45"/>
      <c r="N658" s="6"/>
    </row>
    <row r="659" spans="1:14" x14ac:dyDescent="0.3">
      <c r="A659" s="181">
        <f>'Tier I - Optional'!A795</f>
        <v>0</v>
      </c>
      <c r="B659" s="181">
        <f>'Tier I - Optional'!B795</f>
        <v>0</v>
      </c>
      <c r="C659" s="316" t="s">
        <v>496</v>
      </c>
      <c r="D659" s="316"/>
      <c r="E659" s="316"/>
      <c r="F659" s="43"/>
      <c r="G659" s="43"/>
      <c r="H659" s="43"/>
      <c r="I659" s="43"/>
      <c r="J659" s="43"/>
      <c r="K659" s="43"/>
      <c r="L659" s="41"/>
      <c r="M659" s="38"/>
      <c r="N659" s="6"/>
    </row>
    <row r="660" spans="1:14" x14ac:dyDescent="0.3">
      <c r="A660" s="181">
        <f>'Tier I - Optional'!A796</f>
        <v>0</v>
      </c>
      <c r="B660" s="181">
        <f>'Tier I - Optional'!B796</f>
        <v>0</v>
      </c>
      <c r="C660" s="318" t="s">
        <v>308</v>
      </c>
      <c r="D660" s="318"/>
      <c r="E660" s="318"/>
      <c r="F660" s="43"/>
      <c r="G660" s="43"/>
      <c r="H660" s="43"/>
      <c r="I660" s="43"/>
      <c r="J660" s="43"/>
      <c r="K660" s="43"/>
      <c r="L660" s="41"/>
      <c r="M660" s="45"/>
      <c r="N660" s="6"/>
    </row>
    <row r="661" spans="1:14" x14ac:dyDescent="0.3">
      <c r="A661" s="181">
        <f>'Tier I - Optional'!A797</f>
        <v>0</v>
      </c>
      <c r="B661" s="181">
        <f>'Tier I - Optional'!B797</f>
        <v>0</v>
      </c>
      <c r="C661" s="318" t="s">
        <v>309</v>
      </c>
      <c r="D661" s="318"/>
      <c r="E661" s="318"/>
      <c r="F661" s="43"/>
      <c r="G661" s="43"/>
      <c r="H661" s="43"/>
      <c r="I661" s="43"/>
      <c r="J661" s="43"/>
      <c r="K661" s="43"/>
      <c r="L661" s="41"/>
      <c r="M661" s="45"/>
      <c r="N661" s="6"/>
    </row>
    <row r="662" spans="1:14" x14ac:dyDescent="0.3">
      <c r="A662" s="181">
        <f>'Tier I - Optional'!A798</f>
        <v>0</v>
      </c>
      <c r="B662" s="181">
        <f>'Tier I - Optional'!B798</f>
        <v>0</v>
      </c>
      <c r="C662" s="316" t="s">
        <v>497</v>
      </c>
      <c r="D662" s="316"/>
      <c r="E662" s="316"/>
      <c r="F662" s="43"/>
      <c r="G662" s="43"/>
      <c r="H662" s="43"/>
      <c r="I662" s="34"/>
      <c r="J662" s="43"/>
      <c r="K662" s="43"/>
      <c r="L662" s="41"/>
      <c r="M662" s="45"/>
      <c r="N662" s="6"/>
    </row>
    <row r="663" spans="1:14" x14ac:dyDescent="0.3">
      <c r="A663" s="181">
        <f>'Tier I - Optional'!A799</f>
        <v>0</v>
      </c>
      <c r="B663" s="181">
        <f>'Tier I - Optional'!B799</f>
        <v>0</v>
      </c>
      <c r="C663" s="316" t="s">
        <v>498</v>
      </c>
      <c r="D663" s="316"/>
      <c r="E663" s="316"/>
      <c r="F663" s="51"/>
      <c r="G663" s="51"/>
      <c r="H663" s="51"/>
      <c r="I663" s="34"/>
      <c r="J663" s="51"/>
      <c r="K663" s="51"/>
      <c r="L663" s="41"/>
      <c r="M663" s="38"/>
      <c r="N663" s="6"/>
    </row>
    <row r="664" spans="1:14" x14ac:dyDescent="0.3">
      <c r="A664" s="181">
        <f>'Tier I - Optional'!A800</f>
        <v>0</v>
      </c>
      <c r="B664" s="181">
        <f>'Tier I - Optional'!B800</f>
        <v>0</v>
      </c>
      <c r="C664" s="316" t="s">
        <v>499</v>
      </c>
      <c r="D664" s="316"/>
      <c r="E664" s="316"/>
      <c r="F664" s="51"/>
      <c r="G664" s="51"/>
      <c r="H664" s="51"/>
      <c r="I664" s="34"/>
      <c r="J664" s="51"/>
      <c r="K664" s="51"/>
      <c r="L664" s="41"/>
      <c r="M664" s="38"/>
      <c r="N664" s="6"/>
    </row>
    <row r="665" spans="1:14" x14ac:dyDescent="0.3">
      <c r="A665" s="181">
        <f>'Tier I - Optional'!A801</f>
        <v>0</v>
      </c>
      <c r="B665" s="181">
        <f>'Tier I - Optional'!B801</f>
        <v>0</v>
      </c>
      <c r="C665" s="316" t="s">
        <v>500</v>
      </c>
      <c r="D665" s="316"/>
      <c r="E665" s="316"/>
      <c r="F665" s="51"/>
      <c r="G665" s="51"/>
      <c r="H665" s="51"/>
      <c r="I665" s="34"/>
      <c r="J665" s="51"/>
      <c r="K665" s="51"/>
      <c r="L665" s="41"/>
      <c r="M665" s="38"/>
      <c r="N665" s="6"/>
    </row>
    <row r="666" spans="1:14" x14ac:dyDescent="0.3">
      <c r="A666" s="181">
        <f>'Tier I - Optional'!A802</f>
        <v>0</v>
      </c>
      <c r="B666" s="181">
        <f>'Tier I - Optional'!B802</f>
        <v>0</v>
      </c>
      <c r="C666" s="316" t="s">
        <v>1031</v>
      </c>
      <c r="D666" s="316"/>
      <c r="E666" s="316"/>
      <c r="F666" s="51"/>
      <c r="G666" s="51"/>
      <c r="H666" s="51"/>
      <c r="I666" s="34"/>
      <c r="J666" s="51"/>
      <c r="K666" s="51"/>
      <c r="L666" s="41"/>
      <c r="M666" s="38"/>
      <c r="N666" s="6"/>
    </row>
    <row r="667" spans="1:14" x14ac:dyDescent="0.3">
      <c r="A667" s="181">
        <f>'Tier I - Optional'!A803</f>
        <v>0</v>
      </c>
      <c r="B667" s="181">
        <f>'Tier I - Optional'!B803</f>
        <v>0</v>
      </c>
      <c r="C667" s="316" t="s">
        <v>502</v>
      </c>
      <c r="D667" s="316"/>
      <c r="E667" s="316"/>
      <c r="F667" s="51"/>
      <c r="G667" s="51"/>
      <c r="H667" s="43"/>
      <c r="I667" s="34"/>
      <c r="J667" s="51"/>
      <c r="K667" s="51"/>
      <c r="L667" s="41"/>
      <c r="M667" s="38"/>
      <c r="N667" s="6"/>
    </row>
    <row r="668" spans="1:14" x14ac:dyDescent="0.3">
      <c r="A668" s="181">
        <f>'Tier I - Optional'!A804</f>
        <v>0</v>
      </c>
      <c r="B668" s="181">
        <f>'Tier I - Optional'!B804</f>
        <v>0</v>
      </c>
      <c r="C668" s="318" t="s">
        <v>317</v>
      </c>
      <c r="D668" s="318"/>
      <c r="E668" s="318"/>
      <c r="F668" s="43"/>
      <c r="G668" s="43"/>
      <c r="H668" s="43"/>
      <c r="I668" s="34"/>
      <c r="J668" s="43"/>
      <c r="K668" s="43"/>
      <c r="L668" s="41"/>
      <c r="M668" s="45"/>
      <c r="N668" s="6"/>
    </row>
    <row r="669" spans="1:14" x14ac:dyDescent="0.3">
      <c r="A669" s="181">
        <f>'Tier I - Optional'!A805</f>
        <v>0</v>
      </c>
      <c r="B669" s="181">
        <f>'Tier I - Optional'!B805</f>
        <v>0</v>
      </c>
      <c r="C669" s="317" t="s">
        <v>107</v>
      </c>
      <c r="D669" s="317"/>
      <c r="E669" s="317"/>
      <c r="F669" s="41"/>
      <c r="G669" s="41"/>
      <c r="H669" s="43"/>
      <c r="I669" s="34"/>
      <c r="J669" s="43"/>
      <c r="K669" s="43"/>
      <c r="L669" s="41"/>
      <c r="M669" s="45"/>
      <c r="N669" s="6"/>
    </row>
    <row r="670" spans="1:14" x14ac:dyDescent="0.3">
      <c r="A670" s="181">
        <f>'Tier I - Optional'!A806</f>
        <v>0</v>
      </c>
      <c r="B670" s="181">
        <f>'Tier I - Optional'!B806</f>
        <v>0</v>
      </c>
      <c r="C670" s="317" t="s">
        <v>108</v>
      </c>
      <c r="D670" s="317"/>
      <c r="E670" s="317"/>
      <c r="F670" s="41"/>
      <c r="G670" s="41"/>
      <c r="H670" s="43"/>
      <c r="I670" s="43"/>
      <c r="J670" s="43"/>
      <c r="K670" s="43"/>
      <c r="L670" s="41"/>
      <c r="M670" s="45"/>
      <c r="N670" s="6"/>
    </row>
    <row r="671" spans="1:14" x14ac:dyDescent="0.3">
      <c r="A671" s="181">
        <f>'Tier I - Optional'!A807</f>
        <v>0</v>
      </c>
      <c r="B671" s="181">
        <f>'Tier I - Optional'!B807</f>
        <v>0</v>
      </c>
      <c r="C671" s="317" t="s">
        <v>319</v>
      </c>
      <c r="D671" s="317"/>
      <c r="E671" s="317"/>
      <c r="F671" s="41"/>
      <c r="G671" s="41"/>
      <c r="H671" s="43"/>
      <c r="I671" s="43"/>
      <c r="J671" s="43"/>
      <c r="K671" s="43"/>
      <c r="L671" s="41"/>
      <c r="M671" s="45"/>
      <c r="N671" s="6"/>
    </row>
    <row r="672" spans="1:14" x14ac:dyDescent="0.3">
      <c r="A672" s="181">
        <f>'Tier I - Optional'!A808</f>
        <v>0</v>
      </c>
      <c r="B672" s="181">
        <f>'Tier I - Optional'!B808</f>
        <v>0</v>
      </c>
      <c r="C672" s="317" t="s">
        <v>109</v>
      </c>
      <c r="D672" s="317"/>
      <c r="E672" s="317"/>
      <c r="F672" s="43"/>
      <c r="G672" s="43"/>
      <c r="H672" s="43"/>
      <c r="I672" s="43"/>
      <c r="J672" s="43"/>
      <c r="K672" s="43"/>
      <c r="L672" s="41"/>
      <c r="M672" s="45"/>
      <c r="N672" s="6"/>
    </row>
    <row r="673" spans="1:14" x14ac:dyDescent="0.3">
      <c r="A673" s="181">
        <f>'Tier I - Optional'!A809</f>
        <v>0</v>
      </c>
      <c r="B673" s="181">
        <f>'Tier I - Optional'!B809</f>
        <v>0</v>
      </c>
      <c r="C673" s="317" t="s">
        <v>320</v>
      </c>
      <c r="D673" s="317"/>
      <c r="E673" s="317"/>
      <c r="F673" s="43"/>
      <c r="G673" s="43"/>
      <c r="H673" s="43"/>
      <c r="I673" s="43"/>
      <c r="J673" s="43"/>
      <c r="K673" s="43"/>
      <c r="L673" s="41"/>
      <c r="M673" s="45"/>
      <c r="N673" s="6"/>
    </row>
    <row r="674" spans="1:14" x14ac:dyDescent="0.3">
      <c r="A674" s="211">
        <f>SUM(A652:A673)</f>
        <v>0</v>
      </c>
      <c r="B674" s="22">
        <v>22</v>
      </c>
      <c r="C674" s="294" t="s">
        <v>503</v>
      </c>
      <c r="D674" s="295"/>
      <c r="E674" s="296"/>
      <c r="F674" s="187"/>
      <c r="G674" s="176"/>
      <c r="H674" s="176"/>
      <c r="I674" s="176"/>
      <c r="J674" s="176"/>
      <c r="K674" s="176"/>
      <c r="L674" s="176"/>
      <c r="M674" s="196"/>
      <c r="N674" s="6"/>
    </row>
    <row r="675" spans="1:14" ht="14.4" x14ac:dyDescent="0.3">
      <c r="A675" s="22"/>
      <c r="B675" s="22"/>
      <c r="C675" s="21"/>
      <c r="D675" s="21"/>
      <c r="E675" s="21"/>
      <c r="F675" s="35"/>
      <c r="G675" s="35"/>
      <c r="H675" s="35"/>
      <c r="I675" s="35"/>
      <c r="J675" s="35"/>
      <c r="K675" s="35"/>
      <c r="L675" s="39"/>
      <c r="M675" s="40"/>
      <c r="N675" s="6"/>
    </row>
    <row r="676" spans="1:14" x14ac:dyDescent="0.3">
      <c r="A676" s="47">
        <f>A674+A649+A622+A584</f>
        <v>0</v>
      </c>
      <c r="B676" s="47">
        <v>106</v>
      </c>
      <c r="C676" s="297" t="s">
        <v>504</v>
      </c>
      <c r="D676" s="297"/>
      <c r="E676" s="297"/>
      <c r="F676" s="55"/>
      <c r="G676" s="55"/>
      <c r="H676" s="55"/>
      <c r="I676" s="55"/>
      <c r="J676" s="55"/>
      <c r="K676" s="55"/>
      <c r="L676" s="55"/>
      <c r="M676" s="56"/>
      <c r="N676" s="6"/>
    </row>
    <row r="677" spans="1:14" x14ac:dyDescent="0.3">
      <c r="A677" s="47"/>
      <c r="B677" s="47"/>
      <c r="C677" s="155"/>
      <c r="D677" s="155"/>
      <c r="E677" s="155"/>
      <c r="F677" s="155"/>
      <c r="G677" s="155"/>
      <c r="H677" s="155"/>
      <c r="I677" s="155"/>
      <c r="J677" s="155"/>
      <c r="K677" s="155"/>
      <c r="L677" s="155"/>
      <c r="M677" s="46"/>
      <c r="N677" s="6"/>
    </row>
    <row r="678" spans="1:14" x14ac:dyDescent="0.3">
      <c r="A678" s="182">
        <f>A676+A554+A494</f>
        <v>0</v>
      </c>
      <c r="B678" s="182">
        <f>B676+B554+B494</f>
        <v>391</v>
      </c>
      <c r="C678" s="298" t="s">
        <v>505</v>
      </c>
      <c r="D678" s="299"/>
      <c r="E678" s="300"/>
      <c r="F678" s="189"/>
      <c r="G678" s="190"/>
      <c r="H678" s="190"/>
      <c r="I678" s="190"/>
      <c r="J678" s="190"/>
      <c r="K678" s="190"/>
      <c r="L678" s="190"/>
      <c r="M678" s="202"/>
      <c r="N678" s="6"/>
    </row>
    <row r="679" spans="1:14" ht="16.5" customHeight="1" x14ac:dyDescent="0.3">
      <c r="A679" s="26">
        <f>A585+A623+A650+A261+A299+A338+A528+A375+A401+A425+A553+A675+A449+A493</f>
        <v>0</v>
      </c>
      <c r="B679" s="26"/>
      <c r="C679" s="14"/>
      <c r="D679" s="14"/>
      <c r="E679" s="14"/>
      <c r="F679" s="14"/>
      <c r="G679" s="14"/>
      <c r="H679" s="14"/>
      <c r="I679" s="14"/>
      <c r="J679" s="14"/>
      <c r="K679" s="14"/>
      <c r="L679" s="154"/>
      <c r="M679" s="15"/>
      <c r="N679" s="6"/>
    </row>
    <row r="680" spans="1:14" ht="16.5" customHeight="1" thickBot="1" x14ac:dyDescent="0.35">
      <c r="A680" s="12">
        <f>A232+A678</f>
        <v>0</v>
      </c>
      <c r="B680" s="27">
        <f>B232+B678</f>
        <v>539</v>
      </c>
      <c r="C680" s="235" t="s">
        <v>118</v>
      </c>
      <c r="D680" s="236"/>
      <c r="E680" s="237"/>
      <c r="F680" s="157"/>
      <c r="G680" s="158"/>
      <c r="H680" s="158"/>
      <c r="I680" s="158"/>
      <c r="J680" s="158"/>
      <c r="K680" s="158"/>
      <c r="L680" s="158"/>
      <c r="M680" s="161"/>
      <c r="N680" s="6"/>
    </row>
    <row r="681" spans="1:14" ht="15.75" customHeight="1" thickTop="1" x14ac:dyDescent="0.3">
      <c r="A681" s="28"/>
      <c r="B681" s="22"/>
      <c r="C681" s="238"/>
      <c r="D681" s="239"/>
      <c r="E681" s="240"/>
      <c r="F681" s="159"/>
      <c r="G681" s="160"/>
      <c r="H681" s="160"/>
      <c r="I681" s="160"/>
      <c r="J681" s="160"/>
      <c r="K681" s="160"/>
      <c r="L681" s="160"/>
      <c r="M681" s="162"/>
      <c r="N681" s="6"/>
    </row>
    <row r="682" spans="1:14" ht="15.75" customHeight="1" x14ac:dyDescent="0.3">
      <c r="A682" s="382">
        <f>(A680/B680)</f>
        <v>0</v>
      </c>
      <c r="B682" s="382"/>
      <c r="C682" s="165"/>
      <c r="D682" s="288" t="s">
        <v>506</v>
      </c>
      <c r="E682" s="289"/>
      <c r="F682" s="57"/>
      <c r="G682" s="57"/>
      <c r="H682" s="57"/>
      <c r="I682" s="57"/>
      <c r="J682" s="57"/>
      <c r="K682" s="57"/>
      <c r="L682" s="57"/>
      <c r="M682" s="58"/>
    </row>
    <row r="683" spans="1:14" ht="16.5" customHeight="1" x14ac:dyDescent="0.3">
      <c r="A683" s="383"/>
      <c r="B683" s="383"/>
      <c r="C683" s="166"/>
      <c r="D683" s="290"/>
      <c r="E683" s="291"/>
      <c r="F683" s="59"/>
      <c r="G683" s="59"/>
      <c r="H683" s="59"/>
      <c r="I683" s="59"/>
      <c r="J683" s="59"/>
      <c r="K683" s="59"/>
      <c r="L683" s="59"/>
      <c r="M683" s="60"/>
    </row>
    <row r="684" spans="1:14" ht="45.6" x14ac:dyDescent="0.3">
      <c r="A684" s="167"/>
      <c r="B684" s="167"/>
      <c r="C684" s="168"/>
      <c r="D684" s="292"/>
      <c r="E684" s="293"/>
      <c r="F684" s="61"/>
      <c r="G684" s="61"/>
      <c r="H684" s="61"/>
      <c r="I684" s="61"/>
      <c r="J684" s="61"/>
      <c r="K684" s="61"/>
      <c r="L684" s="61"/>
      <c r="M684" s="62"/>
    </row>
    <row r="685" spans="1:14" x14ac:dyDescent="0.3">
      <c r="A685" s="7"/>
      <c r="B685" s="7"/>
      <c r="C685" s="9"/>
      <c r="D685" s="9"/>
      <c r="E685" s="9"/>
      <c r="F685" s="9"/>
      <c r="G685" s="9"/>
      <c r="H685" s="9"/>
      <c r="I685" s="9"/>
      <c r="J685" s="9"/>
      <c r="K685" s="9"/>
      <c r="L685" s="9"/>
      <c r="M685" s="9"/>
    </row>
  </sheetData>
  <protectedRanges>
    <protectedRange algorithmName="SHA-512" hashValue="wBFRNQb6a1kJ81YNqOPYLvJAtzH0NMQ+uYJTYTBpN0r8+pXENDcUab4Q+HQBIQA7dcf/a7AblFQkh31raPE8SQ==" saltValue="zTWRkCk4M6Wa6lEXBCpgLA==" spinCount="100000" sqref="A2:B2" name="CEMP REVIEW SCORE_1"/>
    <protectedRange algorithmName="SHA-512" hashValue="wBFRNQb6a1kJ81YNqOPYLvJAtzH0NMQ+uYJTYTBpN0r8+pXENDcUab4Q+HQBIQA7dcf/a7AblFQkh31raPE8SQ==" saltValue="zTWRkCk4M6Wa6lEXBCpgLA==" spinCount="100000" sqref="A681:B681 C680:E681" name="CEMP REVIEW SCORE_2"/>
  </protectedRanges>
  <mergeCells count="662">
    <mergeCell ref="C90:E90"/>
    <mergeCell ref="C330:E330"/>
    <mergeCell ref="C156:E156"/>
    <mergeCell ref="C160:E160"/>
    <mergeCell ref="A682:B683"/>
    <mergeCell ref="C120:E120"/>
    <mergeCell ref="C68:E68"/>
    <mergeCell ref="C80:E80"/>
    <mergeCell ref="C82:E82"/>
    <mergeCell ref="C84:E84"/>
    <mergeCell ref="C130:E130"/>
    <mergeCell ref="C126:E126"/>
    <mergeCell ref="C142:E142"/>
    <mergeCell ref="C134:E134"/>
    <mergeCell ref="C137:E137"/>
    <mergeCell ref="C138:E138"/>
    <mergeCell ref="C139:E139"/>
    <mergeCell ref="C140:E140"/>
    <mergeCell ref="C141:E141"/>
    <mergeCell ref="C161:E161"/>
    <mergeCell ref="C169:E169"/>
    <mergeCell ref="C163:E163"/>
    <mergeCell ref="C143:E143"/>
    <mergeCell ref="C93:E93"/>
    <mergeCell ref="C92:E92"/>
    <mergeCell ref="C100:E100"/>
    <mergeCell ref="C101:E101"/>
    <mergeCell ref="C63:E63"/>
    <mergeCell ref="C61:E61"/>
    <mergeCell ref="C69:E69"/>
    <mergeCell ref="C168:E168"/>
    <mergeCell ref="C149:E149"/>
    <mergeCell ref="C150:E150"/>
    <mergeCell ref="C151:E151"/>
    <mergeCell ref="C86:E86"/>
    <mergeCell ref="C158:E158"/>
    <mergeCell ref="C167:E167"/>
    <mergeCell ref="C166:E166"/>
    <mergeCell ref="C131:E131"/>
    <mergeCell ref="C132:E132"/>
    <mergeCell ref="C133:E133"/>
    <mergeCell ref="C135:E135"/>
    <mergeCell ref="C136:E136"/>
    <mergeCell ref="C129:E129"/>
    <mergeCell ref="C118:E118"/>
    <mergeCell ref="C119:E119"/>
    <mergeCell ref="C89:E89"/>
    <mergeCell ref="C152:E152"/>
    <mergeCell ref="C153:E153"/>
    <mergeCell ref="C155:E155"/>
    <mergeCell ref="C113:E113"/>
    <mergeCell ref="C114:E114"/>
    <mergeCell ref="C103:E103"/>
    <mergeCell ref="C104:E104"/>
    <mergeCell ref="C105:E105"/>
    <mergeCell ref="C106:E106"/>
    <mergeCell ref="C107:E107"/>
    <mergeCell ref="C108:E108"/>
    <mergeCell ref="C109:E109"/>
    <mergeCell ref="C110:E110"/>
    <mergeCell ref="C111:E111"/>
    <mergeCell ref="C148:E148"/>
    <mergeCell ref="C35:E35"/>
    <mergeCell ref="C37:E37"/>
    <mergeCell ref="C32:E32"/>
    <mergeCell ref="C26:E26"/>
    <mergeCell ref="C41:E41"/>
    <mergeCell ref="C94:E94"/>
    <mergeCell ref="C99:E99"/>
    <mergeCell ref="C95:E95"/>
    <mergeCell ref="C70:E70"/>
    <mergeCell ref="C67:E67"/>
    <mergeCell ref="C71:E71"/>
    <mergeCell ref="C72:E72"/>
    <mergeCell ref="C74:E74"/>
    <mergeCell ref="C76:E76"/>
    <mergeCell ref="C77:E77"/>
    <mergeCell ref="C75:E75"/>
    <mergeCell ref="C78:E78"/>
    <mergeCell ref="C65:E65"/>
    <mergeCell ref="C59:E59"/>
    <mergeCell ref="C60:E60"/>
    <mergeCell ref="C62:E62"/>
    <mergeCell ref="C64:E64"/>
    <mergeCell ref="C58:E58"/>
    <mergeCell ref="C91:E91"/>
    <mergeCell ref="C55:E55"/>
    <mergeCell ref="C269:E269"/>
    <mergeCell ref="C270:E270"/>
    <mergeCell ref="C259:E259"/>
    <mergeCell ref="C257:E257"/>
    <mergeCell ref="C258:E258"/>
    <mergeCell ref="C264:E264"/>
    <mergeCell ref="C232:E232"/>
    <mergeCell ref="C227:E227"/>
    <mergeCell ref="C229:E229"/>
    <mergeCell ref="C213:E213"/>
    <mergeCell ref="C268:E268"/>
    <mergeCell ref="C219:E219"/>
    <mergeCell ref="C222:E222"/>
    <mergeCell ref="C228:E228"/>
    <mergeCell ref="C102:E102"/>
    <mergeCell ref="C127:E127"/>
    <mergeCell ref="C128:E128"/>
    <mergeCell ref="C121:E121"/>
    <mergeCell ref="C122:E122"/>
    <mergeCell ref="C87:E87"/>
    <mergeCell ref="C96:E96"/>
    <mergeCell ref="C97:E97"/>
    <mergeCell ref="C98:E98"/>
    <mergeCell ref="C1:E2"/>
    <mergeCell ref="C4:E4"/>
    <mergeCell ref="C5:E5"/>
    <mergeCell ref="C6:E6"/>
    <mergeCell ref="C7:E7"/>
    <mergeCell ref="C8:E8"/>
    <mergeCell ref="C21:E21"/>
    <mergeCell ref="C44:E44"/>
    <mergeCell ref="C28:E28"/>
    <mergeCell ref="C23:E23"/>
    <mergeCell ref="A3:E3"/>
    <mergeCell ref="C38:E38"/>
    <mergeCell ref="C22:E22"/>
    <mergeCell ref="C42:E42"/>
    <mergeCell ref="C29:E29"/>
    <mergeCell ref="C9:E9"/>
    <mergeCell ref="C10:E10"/>
    <mergeCell ref="C11:E11"/>
    <mergeCell ref="C12:E12"/>
    <mergeCell ref="C13:E13"/>
    <mergeCell ref="C14:E14"/>
    <mergeCell ref="C15:E15"/>
    <mergeCell ref="C27:E27"/>
    <mergeCell ref="C34:E34"/>
    <mergeCell ref="C45:E45"/>
    <mergeCell ref="C46:E46"/>
    <mergeCell ref="C17:E17"/>
    <mergeCell ref="C18:E18"/>
    <mergeCell ref="C267:E267"/>
    <mergeCell ref="C189:E189"/>
    <mergeCell ref="C177:E177"/>
    <mergeCell ref="C178:E178"/>
    <mergeCell ref="C179:E179"/>
    <mergeCell ref="C180:E180"/>
    <mergeCell ref="C181:E181"/>
    <mergeCell ref="C182:E182"/>
    <mergeCell ref="C183:E183"/>
    <mergeCell ref="C247:E247"/>
    <mergeCell ref="C248:E248"/>
    <mergeCell ref="C249:E249"/>
    <mergeCell ref="C265:E265"/>
    <mergeCell ref="C266:E266"/>
    <mergeCell ref="C263:E263"/>
    <mergeCell ref="C251:E251"/>
    <mergeCell ref="C230:E230"/>
    <mergeCell ref="A234:I234"/>
    <mergeCell ref="A262:E262"/>
    <mergeCell ref="C250:E250"/>
    <mergeCell ref="C648:E648"/>
    <mergeCell ref="C237:E237"/>
    <mergeCell ref="C238:E238"/>
    <mergeCell ref="C630:E630"/>
    <mergeCell ref="C632:E632"/>
    <mergeCell ref="C631:E631"/>
    <mergeCell ref="C633:E633"/>
    <mergeCell ref="C583:E583"/>
    <mergeCell ref="C561:E561"/>
    <mergeCell ref="C562:E562"/>
    <mergeCell ref="C563:E563"/>
    <mergeCell ref="C566:E566"/>
    <mergeCell ref="C564:E564"/>
    <mergeCell ref="C567:E567"/>
    <mergeCell ref="C565:E565"/>
    <mergeCell ref="C568:E568"/>
    <mergeCell ref="C569:E569"/>
    <mergeCell ref="C570:E570"/>
    <mergeCell ref="C571:E571"/>
    <mergeCell ref="C575:E575"/>
    <mergeCell ref="C580:E580"/>
    <mergeCell ref="C509:E509"/>
    <mergeCell ref="C640:E640"/>
    <mergeCell ref="C641:E641"/>
    <mergeCell ref="C470:E470"/>
    <mergeCell ref="C634:E634"/>
    <mergeCell ref="C328:E328"/>
    <mergeCell ref="C329:E329"/>
    <mergeCell ref="C361:E361"/>
    <mergeCell ref="C362:E362"/>
    <mergeCell ref="C579:E579"/>
    <mergeCell ref="C574:E574"/>
    <mergeCell ref="C560:E560"/>
    <mergeCell ref="C515:E515"/>
    <mergeCell ref="C523:E523"/>
    <mergeCell ref="C513:E513"/>
    <mergeCell ref="C510:E510"/>
    <mergeCell ref="C511:E511"/>
    <mergeCell ref="C540:E540"/>
    <mergeCell ref="C491:E491"/>
    <mergeCell ref="C478:E478"/>
    <mergeCell ref="C479:E479"/>
    <mergeCell ref="C480:E480"/>
    <mergeCell ref="C485:E485"/>
    <mergeCell ref="C466:E466"/>
    <mergeCell ref="C486:E486"/>
    <mergeCell ref="C488:E488"/>
    <mergeCell ref="C467:E467"/>
    <mergeCell ref="C639:E639"/>
    <mergeCell ref="C290:E290"/>
    <mergeCell ref="C310:E310"/>
    <mergeCell ref="C335:E335"/>
    <mergeCell ref="C354:E354"/>
    <mergeCell ref="C392:E392"/>
    <mergeCell ref="C293:E293"/>
    <mergeCell ref="C326:E326"/>
    <mergeCell ref="C327:E327"/>
    <mergeCell ref="C372:E372"/>
    <mergeCell ref="C373:E373"/>
    <mergeCell ref="C364:E364"/>
    <mergeCell ref="C365:E365"/>
    <mergeCell ref="C501:E501"/>
    <mergeCell ref="C502:E502"/>
    <mergeCell ref="C499:E499"/>
    <mergeCell ref="C500:E500"/>
    <mergeCell ref="C582:E582"/>
    <mergeCell ref="C498:E498"/>
    <mergeCell ref="C514:E514"/>
    <mergeCell ref="C526:E526"/>
    <mergeCell ref="C517:E517"/>
    <mergeCell ref="C484:E484"/>
    <mergeCell ref="C469:E469"/>
    <mergeCell ref="F1:M1"/>
    <mergeCell ref="C246:E246"/>
    <mergeCell ref="C253:E253"/>
    <mergeCell ref="C254:E254"/>
    <mergeCell ref="C256:E256"/>
    <mergeCell ref="C239:E239"/>
    <mergeCell ref="C240:E240"/>
    <mergeCell ref="C241:E241"/>
    <mergeCell ref="C242:E242"/>
    <mergeCell ref="C245:E245"/>
    <mergeCell ref="C243:E243"/>
    <mergeCell ref="C16:E16"/>
    <mergeCell ref="C224:E224"/>
    <mergeCell ref="C225:E225"/>
    <mergeCell ref="C226:E226"/>
    <mergeCell ref="C195:E195"/>
    <mergeCell ref="C197:E197"/>
    <mergeCell ref="C199:E199"/>
    <mergeCell ref="C200:E200"/>
    <mergeCell ref="C244:E244"/>
    <mergeCell ref="C252:E252"/>
    <mergeCell ref="C255:E255"/>
    <mergeCell ref="C19:E19"/>
    <mergeCell ref="C20:E20"/>
    <mergeCell ref="C489:E489"/>
    <mergeCell ref="C542:E542"/>
    <mergeCell ref="C494:E494"/>
    <mergeCell ref="C487:E487"/>
    <mergeCell ref="C581:E581"/>
    <mergeCell ref="C516:E516"/>
    <mergeCell ref="C507:E507"/>
    <mergeCell ref="C519:E519"/>
    <mergeCell ref="C504:E504"/>
    <mergeCell ref="C552:E552"/>
    <mergeCell ref="C535:E535"/>
    <mergeCell ref="C490:E490"/>
    <mergeCell ref="C538:E538"/>
    <mergeCell ref="C551:E551"/>
    <mergeCell ref="C518:E518"/>
    <mergeCell ref="C530:E530"/>
    <mergeCell ref="C531:E531"/>
    <mergeCell ref="C534:E534"/>
    <mergeCell ref="C503:E503"/>
    <mergeCell ref="C506:E506"/>
    <mergeCell ref="C512:E512"/>
    <mergeCell ref="C508:E508"/>
    <mergeCell ref="C537:E537"/>
    <mergeCell ref="C527:E527"/>
    <mergeCell ref="C636:E636"/>
    <mergeCell ref="C637:E637"/>
    <mergeCell ref="C539:E539"/>
    <mergeCell ref="C358:E358"/>
    <mergeCell ref="C360:E360"/>
    <mergeCell ref="C342:E342"/>
    <mergeCell ref="C345:E345"/>
    <mergeCell ref="C352:E352"/>
    <mergeCell ref="C353:E353"/>
    <mergeCell ref="C348:E348"/>
    <mergeCell ref="C349:E349"/>
    <mergeCell ref="C359:E359"/>
    <mergeCell ref="C471:E471"/>
    <mergeCell ref="C404:E404"/>
    <mergeCell ref="C374:E374"/>
    <mergeCell ref="C396:E396"/>
    <mergeCell ref="C427:E427"/>
    <mergeCell ref="C428:E428"/>
    <mergeCell ref="C429:E429"/>
    <mergeCell ref="C367:E367"/>
    <mergeCell ref="A496:E496"/>
    <mergeCell ref="C576:E576"/>
    <mergeCell ref="C578:E578"/>
    <mergeCell ref="C536:E536"/>
    <mergeCell ref="C671:E671"/>
    <mergeCell ref="C672:E672"/>
    <mergeCell ref="C673:E673"/>
    <mergeCell ref="C668:E668"/>
    <mergeCell ref="C669:E669"/>
    <mergeCell ref="C652:E652"/>
    <mergeCell ref="C653:E653"/>
    <mergeCell ref="C654:E654"/>
    <mergeCell ref="C661:E661"/>
    <mergeCell ref="C656:E656"/>
    <mergeCell ref="C665:E665"/>
    <mergeCell ref="C666:E666"/>
    <mergeCell ref="C667:E667"/>
    <mergeCell ref="C660:E660"/>
    <mergeCell ref="C658:E658"/>
    <mergeCell ref="C659:E659"/>
    <mergeCell ref="C662:E662"/>
    <mergeCell ref="C663:E663"/>
    <mergeCell ref="C664:E664"/>
    <mergeCell ref="C657:E657"/>
    <mergeCell ref="C655:E655"/>
    <mergeCell ref="C670:E670"/>
    <mergeCell ref="C505:E505"/>
    <mergeCell ref="C577:E577"/>
    <mergeCell ref="C549:E549"/>
    <mergeCell ref="C541:E541"/>
    <mergeCell ref="C572:E572"/>
    <mergeCell ref="C573:E573"/>
    <mergeCell ref="C559:E559"/>
    <mergeCell ref="C520:E520"/>
    <mergeCell ref="C521:E521"/>
    <mergeCell ref="C522:E522"/>
    <mergeCell ref="C525:E525"/>
    <mergeCell ref="C532:E532"/>
    <mergeCell ref="C533:E533"/>
    <mergeCell ref="C545:E545"/>
    <mergeCell ref="C550:E550"/>
    <mergeCell ref="C543:E543"/>
    <mergeCell ref="C544:E544"/>
    <mergeCell ref="C524:E524"/>
    <mergeCell ref="C558:E558"/>
    <mergeCell ref="C546:E546"/>
    <mergeCell ref="C547:E547"/>
    <mergeCell ref="C548:E548"/>
    <mergeCell ref="C380:E380"/>
    <mergeCell ref="C381:E381"/>
    <mergeCell ref="C430:E430"/>
    <mergeCell ref="C377:E377"/>
    <mergeCell ref="C378:E378"/>
    <mergeCell ref="C423:E423"/>
    <mergeCell ref="C382:E382"/>
    <mergeCell ref="C416:E416"/>
    <mergeCell ref="C394:E394"/>
    <mergeCell ref="C415:E415"/>
    <mergeCell ref="C405:E405"/>
    <mergeCell ref="C406:E406"/>
    <mergeCell ref="C407:E407"/>
    <mergeCell ref="C408:E408"/>
    <mergeCell ref="C410:E410"/>
    <mergeCell ref="C414:E414"/>
    <mergeCell ref="C395:E395"/>
    <mergeCell ref="C379:E379"/>
    <mergeCell ref="C409:E409"/>
    <mergeCell ref="C422:E422"/>
    <mergeCell ref="C418:E418"/>
    <mergeCell ref="C417:E417"/>
    <mergeCell ref="C332:E332"/>
    <mergeCell ref="C363:E363"/>
    <mergeCell ref="C366:E366"/>
    <mergeCell ref="C350:E350"/>
    <mergeCell ref="C351:E351"/>
    <mergeCell ref="C323:E323"/>
    <mergeCell ref="C346:E346"/>
    <mergeCell ref="C347:E347"/>
    <mergeCell ref="C343:E343"/>
    <mergeCell ref="C341:E341"/>
    <mergeCell ref="C355:E355"/>
    <mergeCell ref="C356:E356"/>
    <mergeCell ref="C357:E357"/>
    <mergeCell ref="C344:E344"/>
    <mergeCell ref="C340:E340"/>
    <mergeCell ref="C314:E314"/>
    <mergeCell ref="C315:E315"/>
    <mergeCell ref="C294:E294"/>
    <mergeCell ref="C295:E295"/>
    <mergeCell ref="C289:E289"/>
    <mergeCell ref="C276:E276"/>
    <mergeCell ref="C312:E312"/>
    <mergeCell ref="C331:E331"/>
    <mergeCell ref="C278:E278"/>
    <mergeCell ref="C322:E322"/>
    <mergeCell ref="C313:E313"/>
    <mergeCell ref="C281:E281"/>
    <mergeCell ref="C280:E280"/>
    <mergeCell ref="C288:E288"/>
    <mergeCell ref="C277:E277"/>
    <mergeCell ref="C296:E296"/>
    <mergeCell ref="C286:E286"/>
    <mergeCell ref="C311:E311"/>
    <mergeCell ref="C307:E307"/>
    <mergeCell ref="C291:E291"/>
    <mergeCell ref="C292:E292"/>
    <mergeCell ref="C308:E308"/>
    <mergeCell ref="C304:E304"/>
    <mergeCell ref="C305:E305"/>
    <mergeCell ref="C306:E306"/>
    <mergeCell ref="C297:E297"/>
    <mergeCell ref="C589:E589"/>
    <mergeCell ref="C590:E590"/>
    <mergeCell ref="C333:E333"/>
    <mergeCell ref="C334:E334"/>
    <mergeCell ref="C336:E336"/>
    <mergeCell ref="C403:E403"/>
    <mergeCell ref="C397:E397"/>
    <mergeCell ref="C398:E398"/>
    <mergeCell ref="C412:E412"/>
    <mergeCell ref="C413:E413"/>
    <mergeCell ref="C393:E393"/>
    <mergeCell ref="C391:E391"/>
    <mergeCell ref="C368:E368"/>
    <mergeCell ref="C411:E411"/>
    <mergeCell ref="C399:E399"/>
    <mergeCell ref="C385:E385"/>
    <mergeCell ref="C386:E386"/>
    <mergeCell ref="C387:E387"/>
    <mergeCell ref="C384:E384"/>
    <mergeCell ref="C383:E383"/>
    <mergeCell ref="C369:E369"/>
    <mergeCell ref="C370:E370"/>
    <mergeCell ref="C371:E371"/>
    <mergeCell ref="C400:E400"/>
    <mergeCell ref="C587:E587"/>
    <mergeCell ref="C588:E588"/>
    <mergeCell ref="C448:E448"/>
    <mergeCell ref="C645:E645"/>
    <mergeCell ref="C647:E647"/>
    <mergeCell ref="C597:E597"/>
    <mergeCell ref="C598:E598"/>
    <mergeCell ref="C608:E608"/>
    <mergeCell ref="C646:E646"/>
    <mergeCell ref="C596:E596"/>
    <mergeCell ref="C612:E612"/>
    <mergeCell ref="C613:E613"/>
    <mergeCell ref="C614:E614"/>
    <mergeCell ref="C615:E615"/>
    <mergeCell ref="C643:E643"/>
    <mergeCell ref="C644:E644"/>
    <mergeCell ref="C638:E638"/>
    <mergeCell ref="C599:E599"/>
    <mergeCell ref="C603:E603"/>
    <mergeCell ref="C642:E642"/>
    <mergeCell ref="C625:E625"/>
    <mergeCell ref="C635:E635"/>
    <mergeCell ref="C628:E628"/>
    <mergeCell ref="C629:E629"/>
    <mergeCell ref="C626:E626"/>
    <mergeCell ref="C627:E627"/>
    <mergeCell ref="C600:E600"/>
    <mergeCell ref="C604:E604"/>
    <mergeCell ref="C601:E601"/>
    <mergeCell ref="C620:E620"/>
    <mergeCell ref="C602:E602"/>
    <mergeCell ref="C605:E605"/>
    <mergeCell ref="C619:E619"/>
    <mergeCell ref="C617:E617"/>
    <mergeCell ref="C618:E618"/>
    <mergeCell ref="C621:E621"/>
    <mergeCell ref="C607:E607"/>
    <mergeCell ref="C611:E611"/>
    <mergeCell ref="C616:E616"/>
    <mergeCell ref="C609:E609"/>
    <mergeCell ref="C610:E610"/>
    <mergeCell ref="C606:E606"/>
    <mergeCell ref="C592:E592"/>
    <mergeCell ref="C593:E593"/>
    <mergeCell ref="C594:E594"/>
    <mergeCell ref="C591:E591"/>
    <mergeCell ref="C595:E595"/>
    <mergeCell ref="A235:E235"/>
    <mergeCell ref="C260:E260"/>
    <mergeCell ref="C492:E492"/>
    <mergeCell ref="C282:E282"/>
    <mergeCell ref="C272:E272"/>
    <mergeCell ref="C271:E271"/>
    <mergeCell ref="C273:E273"/>
    <mergeCell ref="C274:E274"/>
    <mergeCell ref="C287:E287"/>
    <mergeCell ref="C453:E453"/>
    <mergeCell ref="C454:E454"/>
    <mergeCell ref="C445:E445"/>
    <mergeCell ref="C440:E440"/>
    <mergeCell ref="C441:E441"/>
    <mergeCell ref="C438:E438"/>
    <mergeCell ref="C451:E451"/>
    <mergeCell ref="C442:E442"/>
    <mergeCell ref="C468:E468"/>
    <mergeCell ref="C444:E444"/>
    <mergeCell ref="C51:E51"/>
    <mergeCell ref="C56:E56"/>
    <mergeCell ref="C214:E214"/>
    <mergeCell ref="C215:E215"/>
    <mergeCell ref="C223:E223"/>
    <mergeCell ref="C208:E208"/>
    <mergeCell ref="C210:E210"/>
    <mergeCell ref="C218:E218"/>
    <mergeCell ref="C220:E220"/>
    <mergeCell ref="C221:E221"/>
    <mergeCell ref="C187:E187"/>
    <mergeCell ref="C188:E188"/>
    <mergeCell ref="C212:E212"/>
    <mergeCell ref="C211:E211"/>
    <mergeCell ref="C154:E154"/>
    <mergeCell ref="C157:E157"/>
    <mergeCell ref="C201:E201"/>
    <mergeCell ref="C162:E162"/>
    <mergeCell ref="C164:E164"/>
    <mergeCell ref="C165:E165"/>
    <mergeCell ref="C57:E57"/>
    <mergeCell ref="C52:E52"/>
    <mergeCell ref="C53:E53"/>
    <mergeCell ref="C54:E54"/>
    <mergeCell ref="F23:M23"/>
    <mergeCell ref="F38:M38"/>
    <mergeCell ref="F65:M65"/>
    <mergeCell ref="C146:E146"/>
    <mergeCell ref="F146:M146"/>
    <mergeCell ref="C49:E49"/>
    <mergeCell ref="C47:E47"/>
    <mergeCell ref="C48:E48"/>
    <mergeCell ref="C43:E43"/>
    <mergeCell ref="C25:E25"/>
    <mergeCell ref="C30:E30"/>
    <mergeCell ref="C31:E31"/>
    <mergeCell ref="C36:E36"/>
    <mergeCell ref="C33:E33"/>
    <mergeCell ref="C40:E40"/>
    <mergeCell ref="C50:E50"/>
    <mergeCell ref="C123:E123"/>
    <mergeCell ref="C124:E124"/>
    <mergeCell ref="C125:E125"/>
    <mergeCell ref="C115:E115"/>
    <mergeCell ref="C116:E116"/>
    <mergeCell ref="C117:E117"/>
    <mergeCell ref="C144:E144"/>
    <mergeCell ref="C145:E145"/>
    <mergeCell ref="C85:E85"/>
    <mergeCell ref="C83:E83"/>
    <mergeCell ref="C81:E81"/>
    <mergeCell ref="C79:E79"/>
    <mergeCell ref="C88:E88"/>
    <mergeCell ref="C159:E159"/>
    <mergeCell ref="C431:E431"/>
    <mergeCell ref="C424:E424"/>
    <mergeCell ref="C464:E464"/>
    <mergeCell ref="C209:E209"/>
    <mergeCell ref="C190:E190"/>
    <mergeCell ref="C192:E192"/>
    <mergeCell ref="C191:E191"/>
    <mergeCell ref="C170:E170"/>
    <mergeCell ref="C112:E112"/>
    <mergeCell ref="C175:E175"/>
    <mergeCell ref="C171:E171"/>
    <mergeCell ref="C283:E283"/>
    <mergeCell ref="C284:E284"/>
    <mergeCell ref="C285:E285"/>
    <mergeCell ref="C275:E275"/>
    <mergeCell ref="C279:E279"/>
    <mergeCell ref="C316:E316"/>
    <mergeCell ref="C317:E317"/>
    <mergeCell ref="C465:E465"/>
    <mergeCell ref="C481:E481"/>
    <mergeCell ref="C482:E482"/>
    <mergeCell ref="C458:E458"/>
    <mergeCell ref="C298:E298"/>
    <mergeCell ref="C337:E337"/>
    <mergeCell ref="C309:E309"/>
    <mergeCell ref="C301:E301"/>
    <mergeCell ref="C302:E302"/>
    <mergeCell ref="C303:E303"/>
    <mergeCell ref="C321:E321"/>
    <mergeCell ref="C324:E324"/>
    <mergeCell ref="C325:E325"/>
    <mergeCell ref="C419:E419"/>
    <mergeCell ref="C388:E388"/>
    <mergeCell ref="C389:E389"/>
    <mergeCell ref="C390:E390"/>
    <mergeCell ref="C455:E455"/>
    <mergeCell ref="C452:E452"/>
    <mergeCell ref="C421:E421"/>
    <mergeCell ref="C420:E420"/>
    <mergeCell ref="C318:E318"/>
    <mergeCell ref="C319:E319"/>
    <mergeCell ref="C320:E320"/>
    <mergeCell ref="C483:E483"/>
    <mergeCell ref="C432:E432"/>
    <mergeCell ref="C437:E437"/>
    <mergeCell ref="C459:E459"/>
    <mergeCell ref="C443:E443"/>
    <mergeCell ref="C446:E446"/>
    <mergeCell ref="C435:E435"/>
    <mergeCell ref="C457:E457"/>
    <mergeCell ref="C476:E476"/>
    <mergeCell ref="C461:E461"/>
    <mergeCell ref="C462:E462"/>
    <mergeCell ref="C463:E463"/>
    <mergeCell ref="C473:E473"/>
    <mergeCell ref="C477:E477"/>
    <mergeCell ref="C474:E474"/>
    <mergeCell ref="C475:E475"/>
    <mergeCell ref="C460:E460"/>
    <mergeCell ref="C434:E434"/>
    <mergeCell ref="C433:E433"/>
    <mergeCell ref="C472:E472"/>
    <mergeCell ref="C456:E456"/>
    <mergeCell ref="C447:E447"/>
    <mergeCell ref="C436:E436"/>
    <mergeCell ref="C439:E439"/>
    <mergeCell ref="F172:M172"/>
    <mergeCell ref="C193:E193"/>
    <mergeCell ref="F193:M193"/>
    <mergeCell ref="C206:E206"/>
    <mergeCell ref="F206:M206"/>
    <mergeCell ref="C216:E216"/>
    <mergeCell ref="C204:E204"/>
    <mergeCell ref="C205:E205"/>
    <mergeCell ref="C202:E202"/>
    <mergeCell ref="C203:E203"/>
    <mergeCell ref="C172:E172"/>
    <mergeCell ref="C174:E174"/>
    <mergeCell ref="C186:E186"/>
    <mergeCell ref="C184:E184"/>
    <mergeCell ref="C185:E185"/>
    <mergeCell ref="C198:E198"/>
    <mergeCell ref="C196:E196"/>
    <mergeCell ref="C176:E176"/>
    <mergeCell ref="F187:M187"/>
    <mergeCell ref="C73:E73"/>
    <mergeCell ref="D682:E684"/>
    <mergeCell ref="C649:E649"/>
    <mergeCell ref="C674:E674"/>
    <mergeCell ref="C676:E676"/>
    <mergeCell ref="C678:E678"/>
    <mergeCell ref="C680:E681"/>
    <mergeCell ref="C554:E554"/>
    <mergeCell ref="A556:E556"/>
    <mergeCell ref="C584:E584"/>
    <mergeCell ref="C622:E622"/>
    <mergeCell ref="A651:E651"/>
    <mergeCell ref="A497:E497"/>
    <mergeCell ref="A529:E529"/>
    <mergeCell ref="A557:E557"/>
    <mergeCell ref="A586:E586"/>
    <mergeCell ref="A624:E624"/>
    <mergeCell ref="A236:E236"/>
    <mergeCell ref="A300:E300"/>
    <mergeCell ref="A339:E339"/>
    <mergeCell ref="A376:E376"/>
    <mergeCell ref="A402:E402"/>
    <mergeCell ref="A426:E426"/>
    <mergeCell ref="A450:E450"/>
  </mergeCells>
  <phoneticPr fontId="44" type="noConversion"/>
  <conditionalFormatting sqref="A682 C682:C683 A684:C684">
    <cfRule type="cellIs" dxfId="9" priority="10" operator="lessThanOrEqual">
      <formula>0.5</formula>
    </cfRule>
    <cfRule type="cellIs" dxfId="8" priority="11" operator="greaterThanOrEqual">
      <formula>0.75</formula>
    </cfRule>
  </conditionalFormatting>
  <conditionalFormatting sqref="A4:B6 A36:B36 A29:B33 A49:B64 A89:B95 A97:B99 A101:B108 A70:B87 A110:B133 A136:B145 A161:B170 A152:B159 A175:B175 A192:B192 A196:B196 A198:B198 A200:B205 A210:B215 A219:B219 A221:B221 A223:B226 A229:B229 A237:B259 A263:B297 A301:B336 A340:B373 A377:B399 A403:B423 A427:B447 A451:B491 A498:B526 A530:B551 A558:B569 A571:B583 A587:B621 A625:B648 A652:B673 A9:B20">
    <cfRule type="colorScale" priority="19">
      <colorScale>
        <cfvo type="num" val="0"/>
        <cfvo type="num" val="1"/>
        <color theme="5"/>
        <color rgb="FF00B050"/>
      </colorScale>
    </cfRule>
  </conditionalFormatting>
  <conditionalFormatting sqref="A52:B55">
    <cfRule type="colorScale" priority="1">
      <colorScale>
        <cfvo type="num" val="0"/>
        <cfvo type="num" val="1"/>
        <color theme="5"/>
        <color rgb="FF00B050"/>
      </colorScale>
    </cfRule>
  </conditionalFormatting>
  <conditionalFormatting sqref="A91:B92">
    <cfRule type="colorScale" priority="5">
      <colorScale>
        <cfvo type="num" val="0"/>
        <cfvo type="num" val="1"/>
        <color theme="5"/>
        <color rgb="FF00B050"/>
      </colorScale>
    </cfRule>
  </conditionalFormatting>
  <conditionalFormatting sqref="A92:B92">
    <cfRule type="colorScale" priority="6">
      <colorScale>
        <cfvo type="num" val="0"/>
        <cfvo type="num" val="1"/>
        <color theme="5"/>
        <color rgb="FF00B050"/>
      </colorScale>
    </cfRule>
  </conditionalFormatting>
  <conditionalFormatting sqref="A97:B99">
    <cfRule type="colorScale" priority="4">
      <colorScale>
        <cfvo type="num" val="0"/>
        <cfvo type="num" val="1"/>
        <color theme="5"/>
        <color rgb="FF00B050"/>
      </colorScale>
    </cfRule>
  </conditionalFormatting>
  <printOptions horizontalCentered="1"/>
  <pageMargins left="0.25" right="0.25" top="0.75" bottom="0.75" header="0.3" footer="0.3"/>
  <pageSetup scale="54"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8"/>
  <sheetViews>
    <sheetView workbookViewId="0">
      <pane ySplit="2" topLeftCell="A8" activePane="bottomLeft" state="frozen"/>
      <selection pane="bottomLeft" activeCell="G13" sqref="G13"/>
    </sheetView>
  </sheetViews>
  <sheetFormatPr defaultRowHeight="14.4" x14ac:dyDescent="0.3"/>
  <cols>
    <col min="1" max="1" width="32" customWidth="1"/>
    <col min="2" max="2" width="3.33203125" customWidth="1"/>
    <col min="3" max="3" width="21.33203125" customWidth="1"/>
  </cols>
  <sheetData>
    <row r="1" spans="1:3" ht="15.6" x14ac:dyDescent="0.3">
      <c r="A1" s="387" t="s">
        <v>507</v>
      </c>
      <c r="B1" s="388"/>
      <c r="C1" s="389"/>
    </row>
    <row r="2" spans="1:3" ht="17.399999999999999" x14ac:dyDescent="0.3">
      <c r="A2" s="113" t="s">
        <v>120</v>
      </c>
      <c r="B2" s="112"/>
      <c r="C2" s="114" t="s">
        <v>121</v>
      </c>
    </row>
    <row r="3" spans="1:3" ht="17.399999999999999" x14ac:dyDescent="0.3">
      <c r="A3" s="279" t="s">
        <v>122</v>
      </c>
      <c r="B3" s="280"/>
      <c r="C3" s="281"/>
    </row>
    <row r="4" spans="1:3" ht="15.6" x14ac:dyDescent="0.3">
      <c r="A4" s="72" t="s">
        <v>123</v>
      </c>
      <c r="B4" s="19"/>
      <c r="C4" s="73">
        <f>(' Tier II - Suggestions'!A23)/(' Tier II - Suggestions'!B23)</f>
        <v>0</v>
      </c>
    </row>
    <row r="5" spans="1:3" ht="15.6" x14ac:dyDescent="0.3">
      <c r="A5" s="72" t="s">
        <v>124</v>
      </c>
      <c r="B5" s="19"/>
      <c r="C5" s="73">
        <f>(' Tier II - Suggestions'!A38)/(' Tier II - Suggestions'!B38)</f>
        <v>0</v>
      </c>
    </row>
    <row r="6" spans="1:3" ht="15.6" x14ac:dyDescent="0.3">
      <c r="A6" s="72" t="s">
        <v>95</v>
      </c>
      <c r="B6" s="19"/>
      <c r="C6" s="73">
        <f>(' Tier II - Suggestions'!A65)/(' Tier II - Suggestions'!B65)</f>
        <v>0</v>
      </c>
    </row>
    <row r="7" spans="1:3" ht="15.6" x14ac:dyDescent="0.3">
      <c r="A7" s="72" t="s">
        <v>125</v>
      </c>
      <c r="B7" s="19"/>
      <c r="C7" s="73">
        <f>(' Tier II - Suggestions'!A146)/(' Tier II - Suggestions'!B146)</f>
        <v>0</v>
      </c>
    </row>
    <row r="8" spans="1:3" ht="15.6" x14ac:dyDescent="0.3">
      <c r="A8" s="72" t="s">
        <v>1081</v>
      </c>
      <c r="B8" s="19"/>
      <c r="C8" s="73">
        <f>' Tier II - Suggestions'!A172/' Tier II - Suggestions'!B172</f>
        <v>0</v>
      </c>
    </row>
    <row r="9" spans="1:3" ht="15.6" x14ac:dyDescent="0.3">
      <c r="A9" s="72" t="s">
        <v>126</v>
      </c>
      <c r="B9" s="19"/>
      <c r="C9" s="170">
        <f>(' Tier II - Suggestions'!A187)/(' Tier II - Suggestions'!B187)</f>
        <v>0</v>
      </c>
    </row>
    <row r="10" spans="1:3" ht="15.6" x14ac:dyDescent="0.3">
      <c r="A10" s="72" t="s">
        <v>127</v>
      </c>
      <c r="B10" s="19"/>
      <c r="C10" s="73">
        <f>(' Tier II - Suggestions'!A193)/(' Tier II - Suggestions'!B193)</f>
        <v>0</v>
      </c>
    </row>
    <row r="11" spans="1:3" ht="15.6" x14ac:dyDescent="0.3">
      <c r="A11" s="72" t="s">
        <v>128</v>
      </c>
      <c r="B11" s="19"/>
      <c r="C11" s="73">
        <f>(' Tier II - Suggestions'!A206)/(' Tier II - Suggestions'!B206)</f>
        <v>0</v>
      </c>
    </row>
    <row r="12" spans="1:3" ht="15.6" x14ac:dyDescent="0.3">
      <c r="A12" s="72" t="s">
        <v>129</v>
      </c>
      <c r="B12" s="19"/>
      <c r="C12" s="73">
        <f>(' Tier II - Suggestions'!A216)/(' Tier II - Suggestions'!B216)</f>
        <v>0</v>
      </c>
    </row>
    <row r="13" spans="1:3" ht="15.6" x14ac:dyDescent="0.3">
      <c r="A13" s="72" t="s">
        <v>130</v>
      </c>
      <c r="B13" s="19"/>
      <c r="C13" s="73">
        <f>(' Tier II - Suggestions'!A230)/(' Tier II - Suggestions'!B230)</f>
        <v>0</v>
      </c>
    </row>
    <row r="14" spans="1:3" ht="15.6" x14ac:dyDescent="0.3">
      <c r="A14" s="393"/>
      <c r="B14" s="394"/>
      <c r="C14" s="395"/>
    </row>
    <row r="15" spans="1:3" ht="16.2" x14ac:dyDescent="0.3">
      <c r="A15" s="110" t="s">
        <v>508</v>
      </c>
      <c r="B15" s="19"/>
      <c r="C15" s="73">
        <f>(' Tier II - Suggestions'!A232)/(' Tier II - Suggestions'!B232)</f>
        <v>0</v>
      </c>
    </row>
    <row r="16" spans="1:3" ht="17.399999999999999" x14ac:dyDescent="0.3">
      <c r="A16" s="279" t="s">
        <v>1088</v>
      </c>
      <c r="B16" s="280"/>
      <c r="C16" s="281"/>
    </row>
    <row r="17" spans="1:3" ht="15.6" x14ac:dyDescent="0.3">
      <c r="A17" s="111" t="s">
        <v>91</v>
      </c>
      <c r="B17" s="19"/>
      <c r="C17" s="224">
        <f>' Tier II - Suggestions'!A494/' Tier II - Suggestions'!B494</f>
        <v>0</v>
      </c>
    </row>
    <row r="18" spans="1:3" ht="15.6" x14ac:dyDescent="0.3">
      <c r="A18" s="72" t="s">
        <v>509</v>
      </c>
      <c r="B18" s="19"/>
      <c r="C18" s="73">
        <f>' Tier II - Suggestions'!A260/' Tier II - Suggestions'!B260</f>
        <v>0</v>
      </c>
    </row>
    <row r="19" spans="1:3" ht="15.6" x14ac:dyDescent="0.3">
      <c r="A19" s="72" t="s">
        <v>510</v>
      </c>
      <c r="B19" s="19"/>
      <c r="C19" s="73">
        <f>' Tier II - Suggestions'!A298/' Tier II - Suggestions'!B298</f>
        <v>0</v>
      </c>
    </row>
    <row r="20" spans="1:3" ht="15.6" x14ac:dyDescent="0.3">
      <c r="A20" s="72" t="s">
        <v>511</v>
      </c>
      <c r="B20" s="19"/>
      <c r="C20" s="73">
        <f>' Tier II - Suggestions'!A337/' Tier II - Suggestions'!B337</f>
        <v>0</v>
      </c>
    </row>
    <row r="21" spans="1:3" ht="15.6" x14ac:dyDescent="0.3">
      <c r="A21" s="72" t="s">
        <v>512</v>
      </c>
      <c r="B21" s="19"/>
      <c r="C21" s="73">
        <f>' Tier II - Suggestions'!A374/' Tier II - Suggestions'!B374</f>
        <v>0</v>
      </c>
    </row>
    <row r="22" spans="1:3" ht="15.6" x14ac:dyDescent="0.3">
      <c r="A22" s="72" t="s">
        <v>513</v>
      </c>
      <c r="B22" s="19"/>
      <c r="C22" s="73">
        <f>' Tier II - Suggestions'!A400/' Tier II - Suggestions'!B400</f>
        <v>0</v>
      </c>
    </row>
    <row r="23" spans="1:3" ht="15.6" x14ac:dyDescent="0.3">
      <c r="A23" s="72" t="s">
        <v>514</v>
      </c>
      <c r="B23" s="19"/>
      <c r="C23" s="73">
        <f>' Tier II - Suggestions'!A424/' Tier II - Suggestions'!B424</f>
        <v>0</v>
      </c>
    </row>
    <row r="24" spans="1:3" ht="15.6" x14ac:dyDescent="0.3">
      <c r="A24" s="72" t="s">
        <v>515</v>
      </c>
      <c r="B24" s="19"/>
      <c r="C24" s="73">
        <f>' Tier II - Suggestions'!A448/' Tier II - Suggestions'!B448</f>
        <v>0</v>
      </c>
    </row>
    <row r="25" spans="1:3" ht="15.6" x14ac:dyDescent="0.3">
      <c r="A25" s="72" t="s">
        <v>516</v>
      </c>
      <c r="B25" s="19"/>
      <c r="C25" s="73">
        <f>' Tier II - Suggestions'!A492/' Tier II - Suggestions'!B492</f>
        <v>0</v>
      </c>
    </row>
    <row r="26" spans="1:3" ht="15.6" x14ac:dyDescent="0.3">
      <c r="A26" s="111" t="s">
        <v>111</v>
      </c>
      <c r="B26" s="19"/>
      <c r="C26" s="73">
        <f>' Tier II - Suggestions'!A554/' Tier II - Suggestions'!B554</f>
        <v>0</v>
      </c>
    </row>
    <row r="27" spans="1:3" ht="15.6" x14ac:dyDescent="0.3">
      <c r="A27" s="72" t="s">
        <v>517</v>
      </c>
      <c r="B27" s="19"/>
      <c r="C27" s="73">
        <f>' Tier II - Suggestions'!A527/' Tier II - Suggestions'!B527</f>
        <v>0</v>
      </c>
    </row>
    <row r="28" spans="1:3" ht="15.6" x14ac:dyDescent="0.3">
      <c r="A28" s="72" t="s">
        <v>518</v>
      </c>
      <c r="B28" s="19"/>
      <c r="C28" s="73">
        <f>' Tier II - Suggestions'!A552/' Tier II - Suggestions'!B552</f>
        <v>0</v>
      </c>
    </row>
    <row r="29" spans="1:3" ht="15.6" x14ac:dyDescent="0.3">
      <c r="A29" s="111" t="s">
        <v>116</v>
      </c>
      <c r="B29" s="19"/>
      <c r="C29" s="73">
        <f>' Tier II - Suggestions'!A676/' Tier II - Suggestions'!B676</f>
        <v>0</v>
      </c>
    </row>
    <row r="30" spans="1:3" ht="15.6" x14ac:dyDescent="0.3">
      <c r="A30" s="72" t="s">
        <v>519</v>
      </c>
      <c r="B30" s="19"/>
      <c r="C30" s="73">
        <f>' Tier II - Suggestions'!A584/' Tier II - Suggestions'!B584</f>
        <v>0</v>
      </c>
    </row>
    <row r="31" spans="1:3" ht="15.6" x14ac:dyDescent="0.3">
      <c r="A31" s="72" t="s">
        <v>520</v>
      </c>
      <c r="B31" s="19"/>
      <c r="C31" s="73">
        <f>' Tier II - Suggestions'!A622/' Tier II - Suggestions'!B622</f>
        <v>0</v>
      </c>
    </row>
    <row r="32" spans="1:3" ht="15.6" x14ac:dyDescent="0.3">
      <c r="A32" s="72" t="s">
        <v>521</v>
      </c>
      <c r="B32" s="19"/>
      <c r="C32" s="73">
        <f>' Tier II - Suggestions'!A649/' Tier II - Suggestions'!B649</f>
        <v>0</v>
      </c>
    </row>
    <row r="33" spans="1:5" ht="15.6" x14ac:dyDescent="0.3">
      <c r="A33" s="72" t="s">
        <v>522</v>
      </c>
      <c r="B33" s="19"/>
      <c r="C33" s="73">
        <f>' Tier II - Suggestions'!A674/' Tier II - Suggestions'!B674</f>
        <v>0</v>
      </c>
    </row>
    <row r="34" spans="1:5" ht="15.6" x14ac:dyDescent="0.3">
      <c r="A34" s="393"/>
      <c r="B34" s="394"/>
      <c r="C34" s="395"/>
    </row>
    <row r="35" spans="1:5" ht="16.2" x14ac:dyDescent="0.3">
      <c r="A35" s="110" t="s">
        <v>1089</v>
      </c>
      <c r="B35" s="19"/>
      <c r="C35" s="73">
        <f>' Tier II - Suggestions'!A678/' Tier II - Suggestions'!B678</f>
        <v>0</v>
      </c>
    </row>
    <row r="36" spans="1:5" ht="15.6" x14ac:dyDescent="0.3">
      <c r="A36" s="393"/>
      <c r="B36" s="394"/>
      <c r="C36" s="395"/>
    </row>
    <row r="37" spans="1:5" ht="18" x14ac:dyDescent="0.3">
      <c r="A37" s="115" t="s">
        <v>132</v>
      </c>
      <c r="B37" s="19"/>
      <c r="C37" s="116">
        <f>' Tier II - Suggestions'!A680/' Tier II - Suggestions'!B680</f>
        <v>0</v>
      </c>
    </row>
    <row r="38" spans="1:5" ht="89.7" customHeight="1" thickBot="1" x14ac:dyDescent="0.35">
      <c r="A38" s="390" t="s">
        <v>506</v>
      </c>
      <c r="B38" s="391"/>
      <c r="C38" s="392"/>
      <c r="D38" s="50"/>
      <c r="E38" s="50"/>
    </row>
  </sheetData>
  <mergeCells count="7">
    <mergeCell ref="A1:C1"/>
    <mergeCell ref="A38:C38"/>
    <mergeCell ref="A3:C3"/>
    <mergeCell ref="A14:C14"/>
    <mergeCell ref="A16:C16"/>
    <mergeCell ref="A34:C34"/>
    <mergeCell ref="A36:C36"/>
  </mergeCells>
  <conditionalFormatting sqref="C4:C13 C15 C17:C33 C35 C37">
    <cfRule type="cellIs" dxfId="7" priority="1" operator="lessThanOrEqual">
      <formula>0.5</formula>
    </cfRule>
    <cfRule type="cellIs" dxfId="6" priority="2" operator="greaterThanOrEqual">
      <formula>0.75</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A1:H821"/>
  <sheetViews>
    <sheetView zoomScaleNormal="100" workbookViewId="0">
      <pane ySplit="2" topLeftCell="A447" activePane="bottomLeft" state="frozen"/>
      <selection pane="bottomLeft" activeCell="B405" sqref="B405"/>
    </sheetView>
  </sheetViews>
  <sheetFormatPr defaultColWidth="8.6640625" defaultRowHeight="14.4" x14ac:dyDescent="0.3"/>
  <cols>
    <col min="1" max="1" width="10.44140625" style="3" bestFit="1" customWidth="1"/>
    <col min="2" max="2" width="11.6640625" style="3" customWidth="1"/>
    <col min="3" max="4" width="40.6640625" style="3" customWidth="1"/>
    <col min="5" max="5" width="43.33203125" style="3" customWidth="1"/>
    <col min="6" max="6" width="10.6640625" style="31" customWidth="1"/>
    <col min="7" max="7" width="11.5546875" style="31" bestFit="1" customWidth="1"/>
    <col min="8" max="16384" width="8.6640625" style="3"/>
  </cols>
  <sheetData>
    <row r="1" spans="1:8" ht="15.6" x14ac:dyDescent="0.3">
      <c r="A1" s="90" t="s">
        <v>0</v>
      </c>
      <c r="B1" s="91" t="s">
        <v>1</v>
      </c>
      <c r="C1" s="513" t="s">
        <v>523</v>
      </c>
      <c r="D1" s="513"/>
      <c r="E1" s="513"/>
      <c r="F1" s="506" t="s">
        <v>3</v>
      </c>
      <c r="G1" s="507"/>
      <c r="H1" s="508"/>
    </row>
    <row r="2" spans="1:8" ht="15.6" x14ac:dyDescent="0.3">
      <c r="A2" s="92" t="s">
        <v>524</v>
      </c>
      <c r="B2" s="87" t="s">
        <v>5</v>
      </c>
      <c r="C2" s="514"/>
      <c r="D2" s="514"/>
      <c r="E2" s="514"/>
      <c r="F2" s="86" t="s">
        <v>525</v>
      </c>
      <c r="G2" s="86" t="s">
        <v>526</v>
      </c>
      <c r="H2" s="93" t="s">
        <v>527</v>
      </c>
    </row>
    <row r="3" spans="1:8" ht="17.399999999999999" x14ac:dyDescent="0.3">
      <c r="A3" s="515" t="s">
        <v>6</v>
      </c>
      <c r="B3" s="516"/>
      <c r="C3" s="516"/>
      <c r="D3" s="516"/>
      <c r="E3" s="516"/>
      <c r="F3" s="509"/>
      <c r="G3" s="510"/>
      <c r="H3" s="511"/>
    </row>
    <row r="4" spans="1:8" ht="15.6" x14ac:dyDescent="0.3">
      <c r="A4" s="188"/>
      <c r="B4" s="188"/>
      <c r="C4" s="428" t="s">
        <v>7</v>
      </c>
      <c r="D4" s="428"/>
      <c r="E4" s="428"/>
      <c r="F4" s="122"/>
      <c r="G4" s="122"/>
      <c r="H4" s="95"/>
    </row>
    <row r="5" spans="1:8" ht="15.6" x14ac:dyDescent="0.3">
      <c r="A5" s="188"/>
      <c r="B5" s="188"/>
      <c r="C5" s="414" t="s">
        <v>8</v>
      </c>
      <c r="D5" s="414"/>
      <c r="E5" s="414"/>
      <c r="F5" s="122"/>
      <c r="G5" s="122"/>
      <c r="H5" s="95"/>
    </row>
    <row r="6" spans="1:8" ht="15.6" x14ac:dyDescent="0.3">
      <c r="A6" s="188"/>
      <c r="B6" s="188"/>
      <c r="C6" s="414" t="s">
        <v>9</v>
      </c>
      <c r="D6" s="414"/>
      <c r="E6" s="414"/>
      <c r="F6" s="122"/>
      <c r="G6" s="122"/>
      <c r="H6" s="95"/>
    </row>
    <row r="7" spans="1:8" ht="15.6" x14ac:dyDescent="0.3">
      <c r="A7" s="188"/>
      <c r="B7" s="188"/>
      <c r="C7" s="428" t="s">
        <v>10</v>
      </c>
      <c r="D7" s="428"/>
      <c r="E7" s="428"/>
      <c r="F7" s="122"/>
      <c r="G7" s="122"/>
      <c r="H7" s="95"/>
    </row>
    <row r="8" spans="1:8" ht="32.4" x14ac:dyDescent="0.3">
      <c r="A8" s="130"/>
      <c r="B8" s="130"/>
      <c r="C8" s="418" t="s">
        <v>11</v>
      </c>
      <c r="D8" s="418"/>
      <c r="E8" s="418"/>
      <c r="F8" s="132" t="s">
        <v>528</v>
      </c>
      <c r="G8" s="122"/>
      <c r="H8" s="95"/>
    </row>
    <row r="9" spans="1:8" s="2" customFormat="1" ht="15.6" x14ac:dyDescent="0.3">
      <c r="A9" s="188"/>
      <c r="B9" s="188"/>
      <c r="C9" s="423" t="s">
        <v>143</v>
      </c>
      <c r="D9" s="423"/>
      <c r="E9" s="423"/>
      <c r="F9" s="122"/>
      <c r="G9" s="122"/>
      <c r="H9" s="95"/>
    </row>
    <row r="10" spans="1:8" s="2" customFormat="1" ht="16.2" x14ac:dyDescent="0.3">
      <c r="A10" s="130"/>
      <c r="B10" s="130"/>
      <c r="C10" s="422" t="s">
        <v>144</v>
      </c>
      <c r="D10" s="422"/>
      <c r="E10" s="422"/>
      <c r="F10" s="131" t="s">
        <v>529</v>
      </c>
      <c r="G10" s="122"/>
      <c r="H10" s="95"/>
    </row>
    <row r="11" spans="1:8" s="2" customFormat="1" ht="16.2" x14ac:dyDescent="0.3">
      <c r="A11" s="130"/>
      <c r="B11" s="130"/>
      <c r="C11" s="517" t="s">
        <v>530</v>
      </c>
      <c r="D11" s="517"/>
      <c r="E11" s="517"/>
      <c r="F11" s="131" t="s">
        <v>531</v>
      </c>
      <c r="G11" s="122"/>
      <c r="H11" s="95"/>
    </row>
    <row r="12" spans="1:8" s="2" customFormat="1" ht="16.2" x14ac:dyDescent="0.3">
      <c r="A12" s="130"/>
      <c r="B12" s="130"/>
      <c r="C12" s="411" t="s">
        <v>532</v>
      </c>
      <c r="D12" s="411"/>
      <c r="E12" s="411"/>
      <c r="F12" s="131" t="s">
        <v>531</v>
      </c>
      <c r="G12" s="122"/>
      <c r="H12" s="95"/>
    </row>
    <row r="13" spans="1:8" s="2" customFormat="1" ht="16.2" x14ac:dyDescent="0.3">
      <c r="A13" s="130"/>
      <c r="B13" s="130"/>
      <c r="C13" s="411" t="s">
        <v>533</v>
      </c>
      <c r="D13" s="411"/>
      <c r="E13" s="411"/>
      <c r="F13" s="131" t="s">
        <v>534</v>
      </c>
      <c r="G13" s="122"/>
      <c r="H13" s="95"/>
    </row>
    <row r="14" spans="1:8" s="2" customFormat="1" ht="16.2" x14ac:dyDescent="0.3">
      <c r="A14" s="130"/>
      <c r="B14" s="130"/>
      <c r="C14" s="411" t="s">
        <v>535</v>
      </c>
      <c r="D14" s="411"/>
      <c r="E14" s="411"/>
      <c r="F14" s="131" t="s">
        <v>536</v>
      </c>
      <c r="G14" s="122"/>
      <c r="H14" s="95"/>
    </row>
    <row r="15" spans="1:8" s="2" customFormat="1" ht="16.2" x14ac:dyDescent="0.3">
      <c r="A15" s="130"/>
      <c r="B15" s="130"/>
      <c r="C15" s="411" t="s">
        <v>537</v>
      </c>
      <c r="D15" s="411"/>
      <c r="E15" s="411"/>
      <c r="F15" s="131" t="s">
        <v>536</v>
      </c>
      <c r="G15" s="122"/>
      <c r="H15" s="95"/>
    </row>
    <row r="16" spans="1:8" s="2" customFormat="1" ht="16.2" x14ac:dyDescent="0.3">
      <c r="A16" s="130"/>
      <c r="B16" s="130"/>
      <c r="C16" s="411" t="s">
        <v>538</v>
      </c>
      <c r="D16" s="411"/>
      <c r="E16" s="411"/>
      <c r="F16" s="131" t="s">
        <v>536</v>
      </c>
      <c r="G16" s="122"/>
      <c r="H16" s="95"/>
    </row>
    <row r="17" spans="1:8" s="2" customFormat="1" ht="16.2" x14ac:dyDescent="0.3">
      <c r="A17" s="130"/>
      <c r="B17" s="130"/>
      <c r="C17" s="411" t="s">
        <v>539</v>
      </c>
      <c r="D17" s="411"/>
      <c r="E17" s="411"/>
      <c r="F17" s="131" t="s">
        <v>536</v>
      </c>
      <c r="G17" s="122"/>
      <c r="H17" s="95"/>
    </row>
    <row r="18" spans="1:8" s="2" customFormat="1" ht="16.2" x14ac:dyDescent="0.3">
      <c r="A18" s="130"/>
      <c r="B18" s="130"/>
      <c r="C18" s="411" t="s">
        <v>540</v>
      </c>
      <c r="D18" s="411"/>
      <c r="E18" s="411"/>
      <c r="F18" s="131" t="s">
        <v>541</v>
      </c>
      <c r="G18" s="122"/>
      <c r="H18" s="95"/>
    </row>
    <row r="19" spans="1:8" s="2" customFormat="1" ht="15.6" x14ac:dyDescent="0.3">
      <c r="A19" s="188"/>
      <c r="B19" s="188"/>
      <c r="C19" s="512" t="s">
        <v>145</v>
      </c>
      <c r="D19" s="512"/>
      <c r="E19" s="512"/>
      <c r="F19" s="122"/>
      <c r="G19" s="122"/>
      <c r="H19" s="95"/>
    </row>
    <row r="20" spans="1:8" s="2" customFormat="1" ht="15.6" x14ac:dyDescent="0.3">
      <c r="A20" s="188"/>
      <c r="B20" s="188"/>
      <c r="C20" s="423" t="s">
        <v>146</v>
      </c>
      <c r="D20" s="423"/>
      <c r="E20" s="423"/>
      <c r="F20" s="122"/>
      <c r="G20" s="122"/>
      <c r="H20" s="95"/>
    </row>
    <row r="21" spans="1:8" s="2" customFormat="1" ht="15.6" x14ac:dyDescent="0.3">
      <c r="A21" s="188"/>
      <c r="B21" s="188"/>
      <c r="C21" s="423" t="s">
        <v>147</v>
      </c>
      <c r="D21" s="423"/>
      <c r="E21" s="423"/>
      <c r="F21" s="122"/>
      <c r="G21" s="122"/>
      <c r="H21" s="95"/>
    </row>
    <row r="22" spans="1:8" s="2" customFormat="1" ht="15.6" x14ac:dyDescent="0.3">
      <c r="A22" s="188"/>
      <c r="B22" s="188"/>
      <c r="C22" s="423" t="s">
        <v>148</v>
      </c>
      <c r="D22" s="423"/>
      <c r="E22" s="423"/>
      <c r="F22" s="122"/>
      <c r="G22" s="122"/>
      <c r="H22" s="95"/>
    </row>
    <row r="23" spans="1:8" s="2" customFormat="1" ht="15.6" x14ac:dyDescent="0.3">
      <c r="A23" s="188"/>
      <c r="B23" s="188"/>
      <c r="C23" s="423" t="s">
        <v>149</v>
      </c>
      <c r="D23" s="423"/>
      <c r="E23" s="423"/>
      <c r="F23" s="122"/>
      <c r="G23" s="122"/>
      <c r="H23" s="95"/>
    </row>
    <row r="24" spans="1:8" s="2" customFormat="1" ht="15.6" x14ac:dyDescent="0.3">
      <c r="A24" s="188"/>
      <c r="B24" s="188"/>
      <c r="C24" s="512" t="s">
        <v>150</v>
      </c>
      <c r="D24" s="512"/>
      <c r="E24" s="512"/>
      <c r="F24" s="122"/>
      <c r="G24" s="122"/>
      <c r="H24" s="95"/>
    </row>
    <row r="25" spans="1:8" s="2" customFormat="1" ht="15.6" x14ac:dyDescent="0.3">
      <c r="A25" s="188"/>
      <c r="B25" s="188"/>
      <c r="C25" s="423" t="s">
        <v>151</v>
      </c>
      <c r="D25" s="423"/>
      <c r="E25" s="423"/>
      <c r="F25" s="122"/>
      <c r="G25" s="122"/>
      <c r="H25" s="95"/>
    </row>
    <row r="26" spans="1:8" s="2" customFormat="1" ht="15.6" x14ac:dyDescent="0.3">
      <c r="A26" s="188"/>
      <c r="B26" s="188"/>
      <c r="C26" s="423" t="s">
        <v>152</v>
      </c>
      <c r="D26" s="423"/>
      <c r="E26" s="423"/>
      <c r="F26" s="122"/>
      <c r="G26" s="122"/>
      <c r="H26" s="95"/>
    </row>
    <row r="27" spans="1:8" s="2" customFormat="1" ht="15.6" x14ac:dyDescent="0.3">
      <c r="A27" s="188"/>
      <c r="B27" s="188"/>
      <c r="C27" s="423" t="s">
        <v>153</v>
      </c>
      <c r="D27" s="423"/>
      <c r="E27" s="423"/>
      <c r="F27" s="122"/>
      <c r="G27" s="122"/>
      <c r="H27" s="95"/>
    </row>
    <row r="28" spans="1:8" s="2" customFormat="1" ht="15.6" x14ac:dyDescent="0.3">
      <c r="A28" s="188"/>
      <c r="B28" s="188"/>
      <c r="C28" s="428" t="s">
        <v>12</v>
      </c>
      <c r="D28" s="428"/>
      <c r="E28" s="428"/>
      <c r="F28" s="122"/>
      <c r="G28" s="122"/>
      <c r="H28" s="95"/>
    </row>
    <row r="29" spans="1:8" ht="15.6" x14ac:dyDescent="0.3">
      <c r="A29" s="188"/>
      <c r="B29" s="188"/>
      <c r="C29" s="428" t="s">
        <v>13</v>
      </c>
      <c r="D29" s="428"/>
      <c r="E29" s="428"/>
      <c r="F29" s="122"/>
      <c r="G29" s="122"/>
      <c r="H29" s="95"/>
    </row>
    <row r="30" spans="1:8" ht="15.6" x14ac:dyDescent="0.3">
      <c r="A30" s="188"/>
      <c r="B30" s="188"/>
      <c r="C30" s="428" t="s">
        <v>14</v>
      </c>
      <c r="D30" s="428"/>
      <c r="E30" s="428"/>
      <c r="F30" s="122"/>
      <c r="G30" s="122"/>
      <c r="H30" s="95"/>
    </row>
    <row r="31" spans="1:8" ht="15.6" x14ac:dyDescent="0.3">
      <c r="A31" s="96">
        <f>SUM(A10:A18,A8)</f>
        <v>0</v>
      </c>
      <c r="B31" s="22">
        <v>10</v>
      </c>
      <c r="C31" s="419" t="s">
        <v>15</v>
      </c>
      <c r="D31" s="420"/>
      <c r="E31" s="421"/>
      <c r="F31" s="123"/>
      <c r="G31" s="123"/>
      <c r="H31" s="97"/>
    </row>
    <row r="32" spans="1:8" x14ac:dyDescent="0.3">
      <c r="A32" s="98"/>
      <c r="B32" s="22"/>
      <c r="C32" s="21"/>
      <c r="D32" s="21"/>
      <c r="E32" s="21"/>
      <c r="F32" s="124"/>
      <c r="G32" s="124"/>
      <c r="H32" s="99"/>
    </row>
    <row r="33" spans="1:8" ht="16.2" x14ac:dyDescent="0.3">
      <c r="A33" s="130"/>
      <c r="B33" s="130"/>
      <c r="C33" s="426" t="s">
        <v>16</v>
      </c>
      <c r="D33" s="426"/>
      <c r="E33" s="426"/>
      <c r="F33" s="131" t="s">
        <v>542</v>
      </c>
      <c r="G33" s="122"/>
      <c r="H33" s="95"/>
    </row>
    <row r="34" spans="1:8" ht="16.2" x14ac:dyDescent="0.3">
      <c r="A34" s="209"/>
      <c r="B34" s="209"/>
      <c r="C34" s="503" t="s">
        <v>1052</v>
      </c>
      <c r="D34" s="504"/>
      <c r="E34" s="505"/>
      <c r="F34" s="210"/>
      <c r="G34" s="122"/>
      <c r="H34" s="95"/>
    </row>
    <row r="35" spans="1:8" ht="48.6" x14ac:dyDescent="0.3">
      <c r="A35" s="130"/>
      <c r="B35" s="130"/>
      <c r="C35" s="418" t="s">
        <v>17</v>
      </c>
      <c r="D35" s="418"/>
      <c r="E35" s="418"/>
      <c r="F35" s="132" t="s">
        <v>543</v>
      </c>
      <c r="G35" s="122"/>
      <c r="H35" s="95"/>
    </row>
    <row r="36" spans="1:8" ht="16.2" x14ac:dyDescent="0.3">
      <c r="A36" s="130"/>
      <c r="B36" s="130"/>
      <c r="C36" s="500" t="s">
        <v>18</v>
      </c>
      <c r="D36" s="501"/>
      <c r="E36" s="502"/>
      <c r="F36" s="131" t="s">
        <v>544</v>
      </c>
      <c r="G36" s="122"/>
      <c r="H36" s="95"/>
    </row>
    <row r="37" spans="1:8" ht="16.2" x14ac:dyDescent="0.3">
      <c r="A37" s="130"/>
      <c r="B37" s="130"/>
      <c r="C37" s="422" t="s">
        <v>154</v>
      </c>
      <c r="D37" s="422"/>
      <c r="E37" s="422"/>
      <c r="F37" s="131" t="s">
        <v>542</v>
      </c>
      <c r="G37" s="122"/>
      <c r="H37" s="95"/>
    </row>
    <row r="38" spans="1:8" ht="16.2" x14ac:dyDescent="0.3">
      <c r="A38" s="130"/>
      <c r="B38" s="130"/>
      <c r="C38" s="497" t="s">
        <v>19</v>
      </c>
      <c r="D38" s="497"/>
      <c r="E38" s="497"/>
      <c r="F38" s="131" t="s">
        <v>542</v>
      </c>
      <c r="G38" s="122"/>
      <c r="H38" s="95"/>
    </row>
    <row r="39" spans="1:8" s="1" customFormat="1" ht="15.6" x14ac:dyDescent="0.3">
      <c r="A39" s="188"/>
      <c r="B39" s="188"/>
      <c r="C39" s="423" t="s">
        <v>155</v>
      </c>
      <c r="D39" s="423"/>
      <c r="E39" s="423"/>
      <c r="F39" s="122"/>
      <c r="G39" s="122"/>
      <c r="H39" s="95"/>
    </row>
    <row r="40" spans="1:8" s="2" customFormat="1" ht="15.6" x14ac:dyDescent="0.3">
      <c r="A40" s="188"/>
      <c r="B40" s="188"/>
      <c r="C40" s="423" t="s">
        <v>156</v>
      </c>
      <c r="D40" s="423"/>
      <c r="E40" s="423"/>
      <c r="F40" s="122"/>
      <c r="G40" s="122"/>
      <c r="H40" s="95"/>
    </row>
    <row r="41" spans="1:8" ht="15.6" x14ac:dyDescent="0.3">
      <c r="A41" s="188"/>
      <c r="B41" s="188"/>
      <c r="C41" s="423" t="s">
        <v>157</v>
      </c>
      <c r="D41" s="423"/>
      <c r="E41" s="423"/>
      <c r="F41" s="122"/>
      <c r="G41" s="122"/>
      <c r="H41" s="95"/>
    </row>
    <row r="42" spans="1:8" ht="16.2" x14ac:dyDescent="0.3">
      <c r="A42" s="130"/>
      <c r="B42" s="130"/>
      <c r="C42" s="426" t="s">
        <v>20</v>
      </c>
      <c r="D42" s="426"/>
      <c r="E42" s="426"/>
      <c r="F42" s="131" t="s">
        <v>545</v>
      </c>
      <c r="G42" s="122"/>
      <c r="H42" s="95"/>
    </row>
    <row r="43" spans="1:8" ht="15.6" x14ac:dyDescent="0.3">
      <c r="A43" s="188"/>
      <c r="B43" s="188"/>
      <c r="C43" s="414" t="s">
        <v>21</v>
      </c>
      <c r="D43" s="414"/>
      <c r="E43" s="414"/>
      <c r="F43" s="122"/>
      <c r="G43" s="122"/>
      <c r="H43" s="95"/>
    </row>
    <row r="44" spans="1:8" ht="15.6" x14ac:dyDescent="0.3">
      <c r="A44" s="188"/>
      <c r="B44" s="188"/>
      <c r="C44" s="423" t="s">
        <v>158</v>
      </c>
      <c r="D44" s="423"/>
      <c r="E44" s="423"/>
      <c r="F44" s="122"/>
      <c r="G44" s="122"/>
      <c r="H44" s="95"/>
    </row>
    <row r="45" spans="1:8" ht="16.2" x14ac:dyDescent="0.3">
      <c r="A45" s="130"/>
      <c r="B45" s="130"/>
      <c r="C45" s="426" t="s">
        <v>22</v>
      </c>
      <c r="D45" s="426"/>
      <c r="E45" s="426"/>
      <c r="F45" s="131" t="s">
        <v>545</v>
      </c>
      <c r="G45" s="122"/>
      <c r="H45" s="95"/>
    </row>
    <row r="46" spans="1:8" ht="15.6" x14ac:dyDescent="0.3">
      <c r="A46" s="96">
        <f>SUM(A33,A35:A38,A42,A45)</f>
        <v>0</v>
      </c>
      <c r="B46" s="22">
        <v>7</v>
      </c>
      <c r="C46" s="419" t="s">
        <v>23</v>
      </c>
      <c r="D46" s="420"/>
      <c r="E46" s="421"/>
      <c r="F46" s="123"/>
      <c r="G46" s="123"/>
      <c r="H46" s="97"/>
    </row>
    <row r="47" spans="1:8" x14ac:dyDescent="0.3">
      <c r="A47" s="98"/>
      <c r="B47" s="22"/>
      <c r="C47" s="21"/>
      <c r="D47" s="21"/>
      <c r="E47" s="21"/>
      <c r="F47" s="124"/>
      <c r="G47" s="124"/>
      <c r="H47" s="99"/>
    </row>
    <row r="48" spans="1:8" ht="15.6" x14ac:dyDescent="0.3">
      <c r="A48" s="188"/>
      <c r="B48" s="188"/>
      <c r="C48" s="489" t="s">
        <v>24</v>
      </c>
      <c r="D48" s="490"/>
      <c r="E48" s="491"/>
      <c r="F48" s="122"/>
      <c r="G48" s="122"/>
      <c r="H48" s="95"/>
    </row>
    <row r="49" spans="1:8" ht="15.6" x14ac:dyDescent="0.3">
      <c r="A49" s="188"/>
      <c r="B49" s="188"/>
      <c r="C49" s="341" t="s">
        <v>880</v>
      </c>
      <c r="D49" s="342"/>
      <c r="E49" s="342"/>
      <c r="F49" s="122"/>
      <c r="G49" s="122"/>
      <c r="H49" s="95"/>
    </row>
    <row r="50" spans="1:8" ht="15.6" x14ac:dyDescent="0.3">
      <c r="A50" s="188"/>
      <c r="B50" s="188"/>
      <c r="C50" s="414" t="s">
        <v>25</v>
      </c>
      <c r="D50" s="414"/>
      <c r="E50" s="414"/>
      <c r="F50" s="122"/>
      <c r="G50" s="122"/>
      <c r="H50" s="95"/>
    </row>
    <row r="51" spans="1:8" ht="15.6" x14ac:dyDescent="0.3">
      <c r="A51" s="188"/>
      <c r="B51" s="188"/>
      <c r="C51" s="413" t="s">
        <v>26</v>
      </c>
      <c r="D51" s="413"/>
      <c r="E51" s="413"/>
      <c r="F51" s="122"/>
      <c r="G51" s="122"/>
      <c r="H51" s="95"/>
    </row>
    <row r="52" spans="1:8" ht="26.4" customHeight="1" x14ac:dyDescent="0.3">
      <c r="A52" s="188"/>
      <c r="B52" s="188"/>
      <c r="C52" s="442" t="s">
        <v>27</v>
      </c>
      <c r="D52" s="442"/>
      <c r="E52" s="442"/>
      <c r="F52" s="122"/>
      <c r="G52" s="122"/>
      <c r="H52" s="95"/>
    </row>
    <row r="53" spans="1:8" ht="15.6" x14ac:dyDescent="0.3">
      <c r="A53" s="188"/>
      <c r="B53" s="188"/>
      <c r="C53" s="442" t="s">
        <v>28</v>
      </c>
      <c r="D53" s="442"/>
      <c r="E53" s="442"/>
      <c r="F53" s="122"/>
      <c r="G53" s="122"/>
      <c r="H53" s="95"/>
    </row>
    <row r="54" spans="1:8" ht="15.6" x14ac:dyDescent="0.3">
      <c r="A54" s="188"/>
      <c r="B54" s="188"/>
      <c r="C54" s="442" t="s">
        <v>29</v>
      </c>
      <c r="D54" s="442"/>
      <c r="E54" s="442"/>
      <c r="F54" s="122"/>
      <c r="G54" s="122"/>
      <c r="H54" s="95"/>
    </row>
    <row r="55" spans="1:8" ht="15.6" x14ac:dyDescent="0.3">
      <c r="A55" s="188"/>
      <c r="B55" s="188"/>
      <c r="C55" s="442" t="s">
        <v>30</v>
      </c>
      <c r="D55" s="442"/>
      <c r="E55" s="442"/>
      <c r="F55" s="122"/>
      <c r="G55" s="122"/>
      <c r="H55" s="95"/>
    </row>
    <row r="56" spans="1:8" ht="15.6" x14ac:dyDescent="0.3">
      <c r="A56" s="188"/>
      <c r="B56" s="188"/>
      <c r="C56" s="442" t="s">
        <v>31</v>
      </c>
      <c r="D56" s="442"/>
      <c r="E56" s="442"/>
      <c r="F56" s="122"/>
      <c r="G56" s="122"/>
      <c r="H56" s="95"/>
    </row>
    <row r="57" spans="1:8" ht="15.6" x14ac:dyDescent="0.3">
      <c r="A57" s="188"/>
      <c r="B57" s="188"/>
      <c r="C57" s="492" t="s">
        <v>159</v>
      </c>
      <c r="D57" s="493"/>
      <c r="E57" s="494"/>
      <c r="F57" s="122"/>
      <c r="G57" s="122"/>
      <c r="H57" s="95"/>
    </row>
    <row r="58" spans="1:8" s="1" customFormat="1" ht="15.6" x14ac:dyDescent="0.3">
      <c r="A58" s="188"/>
      <c r="B58" s="188"/>
      <c r="C58" s="414" t="s">
        <v>32</v>
      </c>
      <c r="D58" s="414"/>
      <c r="E58" s="414"/>
      <c r="F58" s="122"/>
      <c r="G58" s="122"/>
      <c r="H58" s="95"/>
    </row>
    <row r="59" spans="1:8" s="2" customFormat="1" ht="16.2" x14ac:dyDescent="0.3">
      <c r="A59" s="130"/>
      <c r="B59" s="130"/>
      <c r="C59" s="411" t="s">
        <v>546</v>
      </c>
      <c r="D59" s="411"/>
      <c r="E59" s="411"/>
      <c r="F59" s="131">
        <v>4.5</v>
      </c>
      <c r="G59" s="122"/>
      <c r="H59" s="95"/>
    </row>
    <row r="60" spans="1:8" s="2" customFormat="1" ht="16.2" x14ac:dyDescent="0.3">
      <c r="A60" s="130"/>
      <c r="B60" s="130"/>
      <c r="C60" s="412" t="s">
        <v>33</v>
      </c>
      <c r="D60" s="412"/>
      <c r="E60" s="412"/>
      <c r="F60" s="131" t="s">
        <v>547</v>
      </c>
      <c r="G60" s="122"/>
      <c r="H60" s="95"/>
    </row>
    <row r="61" spans="1:8" s="2" customFormat="1" ht="16.2" x14ac:dyDescent="0.3">
      <c r="A61" s="130"/>
      <c r="B61" s="130"/>
      <c r="C61" s="443" t="s">
        <v>160</v>
      </c>
      <c r="D61" s="444"/>
      <c r="E61" s="445"/>
      <c r="F61" s="131" t="s">
        <v>548</v>
      </c>
      <c r="G61" s="122"/>
      <c r="H61" s="95"/>
    </row>
    <row r="62" spans="1:8" ht="15.6" x14ac:dyDescent="0.3">
      <c r="A62" s="188"/>
      <c r="B62" s="188"/>
      <c r="C62" s="486" t="s">
        <v>161</v>
      </c>
      <c r="D62" s="487"/>
      <c r="E62" s="488"/>
      <c r="F62" s="122"/>
      <c r="G62" s="122"/>
      <c r="H62" s="95"/>
    </row>
    <row r="63" spans="1:8" s="2" customFormat="1" ht="16.2" x14ac:dyDescent="0.3">
      <c r="A63" s="130"/>
      <c r="B63" s="130"/>
      <c r="C63" s="443" t="s">
        <v>162</v>
      </c>
      <c r="D63" s="444"/>
      <c r="E63" s="445"/>
      <c r="F63" s="131" t="s">
        <v>549</v>
      </c>
      <c r="G63" s="122"/>
      <c r="H63" s="95"/>
    </row>
    <row r="64" spans="1:8" s="2" customFormat="1" ht="16.2" x14ac:dyDescent="0.3">
      <c r="A64" s="130"/>
      <c r="B64" s="130"/>
      <c r="C64" s="443" t="s">
        <v>163</v>
      </c>
      <c r="D64" s="444"/>
      <c r="E64" s="445"/>
      <c r="F64" s="131" t="s">
        <v>550</v>
      </c>
      <c r="G64" s="122"/>
      <c r="H64" s="95"/>
    </row>
    <row r="65" spans="1:8" s="2" customFormat="1" ht="16.2" x14ac:dyDescent="0.3">
      <c r="A65" s="130"/>
      <c r="B65" s="130"/>
      <c r="C65" s="467" t="s">
        <v>551</v>
      </c>
      <c r="D65" s="467"/>
      <c r="E65" s="467"/>
      <c r="F65" s="131" t="s">
        <v>552</v>
      </c>
      <c r="G65" s="122"/>
      <c r="H65" s="95"/>
    </row>
    <row r="66" spans="1:8" s="2" customFormat="1" ht="16.2" x14ac:dyDescent="0.3">
      <c r="A66" s="130"/>
      <c r="B66" s="130"/>
      <c r="C66" s="467" t="s">
        <v>553</v>
      </c>
      <c r="D66" s="467"/>
      <c r="E66" s="467"/>
      <c r="F66" s="131" t="s">
        <v>554</v>
      </c>
      <c r="G66" s="122"/>
      <c r="H66" s="95"/>
    </row>
    <row r="67" spans="1:8" s="2" customFormat="1" ht="16.2" x14ac:dyDescent="0.3">
      <c r="A67" s="130"/>
      <c r="B67" s="130"/>
      <c r="C67" s="518" t="s">
        <v>555</v>
      </c>
      <c r="D67" s="519"/>
      <c r="E67" s="520"/>
      <c r="F67" s="131" t="s">
        <v>556</v>
      </c>
      <c r="G67" s="122"/>
      <c r="H67" s="95"/>
    </row>
    <row r="68" spans="1:8" s="2" customFormat="1" ht="16.2" x14ac:dyDescent="0.3">
      <c r="A68" s="130"/>
      <c r="B68" s="130"/>
      <c r="C68" s="408" t="s">
        <v>557</v>
      </c>
      <c r="D68" s="409"/>
      <c r="E68" s="410"/>
      <c r="F68" s="131" t="s">
        <v>558</v>
      </c>
      <c r="G68" s="122"/>
      <c r="H68" s="95"/>
    </row>
    <row r="69" spans="1:8" s="2" customFormat="1" ht="16.2" x14ac:dyDescent="0.3">
      <c r="A69" s="130"/>
      <c r="B69" s="130"/>
      <c r="C69" s="408" t="s">
        <v>559</v>
      </c>
      <c r="D69" s="409"/>
      <c r="E69" s="410"/>
      <c r="F69" s="131" t="s">
        <v>560</v>
      </c>
      <c r="G69" s="122"/>
      <c r="H69" s="95"/>
    </row>
    <row r="70" spans="1:8" s="2" customFormat="1" ht="32.4" x14ac:dyDescent="0.3">
      <c r="A70" s="130"/>
      <c r="B70" s="130"/>
      <c r="C70" s="408" t="s">
        <v>561</v>
      </c>
      <c r="D70" s="409"/>
      <c r="E70" s="410"/>
      <c r="F70" s="132" t="s">
        <v>562</v>
      </c>
      <c r="G70" s="122"/>
      <c r="H70" s="95"/>
    </row>
    <row r="71" spans="1:8" s="2" customFormat="1" ht="16.2" x14ac:dyDescent="0.3">
      <c r="A71" s="130"/>
      <c r="B71" s="130"/>
      <c r="C71" s="408" t="s">
        <v>563</v>
      </c>
      <c r="D71" s="409"/>
      <c r="E71" s="410"/>
      <c r="F71" s="131" t="s">
        <v>564</v>
      </c>
      <c r="G71" s="122"/>
      <c r="H71" s="95"/>
    </row>
    <row r="72" spans="1:8" ht="15.6" x14ac:dyDescent="0.3">
      <c r="A72" s="215"/>
      <c r="B72" s="215"/>
      <c r="C72" s="413" t="s">
        <v>34</v>
      </c>
      <c r="D72" s="413"/>
      <c r="E72" s="413"/>
      <c r="F72" s="122"/>
      <c r="G72" s="122"/>
      <c r="H72" s="95"/>
    </row>
    <row r="73" spans="1:8" ht="15.6" x14ac:dyDescent="0.3">
      <c r="A73" s="215"/>
      <c r="B73" s="215"/>
      <c r="C73" s="423" t="s">
        <v>164</v>
      </c>
      <c r="D73" s="423"/>
      <c r="E73" s="423"/>
      <c r="F73" s="122"/>
      <c r="G73" s="122"/>
      <c r="H73" s="95"/>
    </row>
    <row r="74" spans="1:8" ht="15.6" x14ac:dyDescent="0.3">
      <c r="A74" s="215"/>
      <c r="B74" s="215"/>
      <c r="C74" s="414" t="s">
        <v>35</v>
      </c>
      <c r="D74" s="414"/>
      <c r="E74" s="414"/>
      <c r="F74" s="122"/>
      <c r="G74" s="122"/>
      <c r="H74" s="95"/>
    </row>
    <row r="75" spans="1:8" ht="32.4" x14ac:dyDescent="0.3">
      <c r="A75" s="130"/>
      <c r="B75" s="130"/>
      <c r="C75" s="496" t="s">
        <v>165</v>
      </c>
      <c r="D75" s="496"/>
      <c r="E75" s="496"/>
      <c r="F75" s="132" t="s">
        <v>565</v>
      </c>
      <c r="G75" s="122"/>
      <c r="H75" s="95"/>
    </row>
    <row r="76" spans="1:8" ht="35.4" customHeight="1" x14ac:dyDescent="0.3">
      <c r="A76" s="215"/>
      <c r="B76" s="215"/>
      <c r="C76" s="399" t="s">
        <v>960</v>
      </c>
      <c r="D76" s="498"/>
      <c r="E76" s="499"/>
      <c r="F76" s="122"/>
      <c r="G76" s="122"/>
      <c r="H76" s="95"/>
    </row>
    <row r="77" spans="1:8" ht="16.2" x14ac:dyDescent="0.3">
      <c r="A77" s="130"/>
      <c r="B77" s="130"/>
      <c r="C77" s="438" t="s">
        <v>166</v>
      </c>
      <c r="D77" s="438"/>
      <c r="E77" s="438"/>
      <c r="F77" s="131" t="s">
        <v>566</v>
      </c>
      <c r="G77" s="122"/>
      <c r="H77" s="95"/>
    </row>
    <row r="78" spans="1:8" ht="16.2" x14ac:dyDescent="0.3">
      <c r="A78" s="130"/>
      <c r="B78" s="130"/>
      <c r="C78" s="438" t="s">
        <v>167</v>
      </c>
      <c r="D78" s="438"/>
      <c r="E78" s="438"/>
      <c r="F78" s="131" t="s">
        <v>567</v>
      </c>
      <c r="G78" s="122"/>
      <c r="H78" s="95"/>
    </row>
    <row r="79" spans="1:8" ht="32.4" x14ac:dyDescent="0.3">
      <c r="A79" s="130"/>
      <c r="B79" s="130"/>
      <c r="C79" s="438" t="s">
        <v>168</v>
      </c>
      <c r="D79" s="438"/>
      <c r="E79" s="438"/>
      <c r="F79" s="132" t="s">
        <v>565</v>
      </c>
      <c r="G79" s="122"/>
      <c r="H79" s="95"/>
    </row>
    <row r="80" spans="1:8" ht="16.2" x14ac:dyDescent="0.3">
      <c r="A80" s="130"/>
      <c r="B80" s="130"/>
      <c r="C80" s="438" t="s">
        <v>169</v>
      </c>
      <c r="D80" s="438"/>
      <c r="E80" s="438"/>
      <c r="F80" s="131" t="s">
        <v>568</v>
      </c>
      <c r="G80" s="122"/>
      <c r="H80" s="95"/>
    </row>
    <row r="81" spans="1:8" ht="81" x14ac:dyDescent="0.3">
      <c r="A81" s="130"/>
      <c r="B81" s="130"/>
      <c r="C81" s="496" t="s">
        <v>170</v>
      </c>
      <c r="D81" s="496"/>
      <c r="E81" s="496"/>
      <c r="F81" s="132" t="s">
        <v>569</v>
      </c>
      <c r="G81" s="122"/>
      <c r="H81" s="95"/>
    </row>
    <row r="82" spans="1:8" ht="47.4" customHeight="1" x14ac:dyDescent="0.3">
      <c r="A82" s="215"/>
      <c r="B82" s="215"/>
      <c r="C82" s="396" t="s">
        <v>962</v>
      </c>
      <c r="D82" s="397"/>
      <c r="E82" s="398"/>
      <c r="F82" s="213"/>
      <c r="G82" s="122"/>
      <c r="H82" s="95"/>
    </row>
    <row r="83" spans="1:8" s="2" customFormat="1" ht="32.4" x14ac:dyDescent="0.3">
      <c r="A83" s="130"/>
      <c r="B83" s="130"/>
      <c r="C83" s="438" t="s">
        <v>171</v>
      </c>
      <c r="D83" s="438"/>
      <c r="E83" s="438"/>
      <c r="F83" s="132" t="s">
        <v>570</v>
      </c>
      <c r="G83" s="122"/>
      <c r="H83" s="95"/>
    </row>
    <row r="84" spans="1:8" s="2" customFormat="1" ht="16.2" x14ac:dyDescent="0.3">
      <c r="A84" s="130"/>
      <c r="B84" s="130"/>
      <c r="C84" s="438" t="s">
        <v>172</v>
      </c>
      <c r="D84" s="438"/>
      <c r="E84" s="438"/>
      <c r="F84" s="132" t="s">
        <v>571</v>
      </c>
      <c r="G84" s="122"/>
      <c r="H84" s="95"/>
    </row>
    <row r="85" spans="1:8" s="2" customFormat="1" ht="16.2" x14ac:dyDescent="0.3">
      <c r="A85" s="130"/>
      <c r="B85" s="130"/>
      <c r="C85" s="438" t="s">
        <v>173</v>
      </c>
      <c r="D85" s="438"/>
      <c r="E85" s="438"/>
      <c r="F85" s="132" t="s">
        <v>572</v>
      </c>
      <c r="G85" s="122"/>
      <c r="H85" s="95"/>
    </row>
    <row r="86" spans="1:8" s="2" customFormat="1" ht="64.8" x14ac:dyDescent="0.3">
      <c r="A86" s="130"/>
      <c r="B86" s="130"/>
      <c r="C86" s="438" t="s">
        <v>174</v>
      </c>
      <c r="D86" s="438"/>
      <c r="E86" s="438"/>
      <c r="F86" s="132" t="s">
        <v>573</v>
      </c>
      <c r="G86" s="122"/>
      <c r="H86" s="95"/>
    </row>
    <row r="87" spans="1:8" ht="48.6" x14ac:dyDescent="0.3">
      <c r="A87" s="130"/>
      <c r="B87" s="130"/>
      <c r="C87" s="438" t="s">
        <v>175</v>
      </c>
      <c r="D87" s="438"/>
      <c r="E87" s="438"/>
      <c r="F87" s="132" t="s">
        <v>574</v>
      </c>
      <c r="G87" s="122"/>
      <c r="H87" s="95"/>
    </row>
    <row r="88" spans="1:8" ht="48.6" x14ac:dyDescent="0.3">
      <c r="A88" s="130"/>
      <c r="B88" s="130"/>
      <c r="C88" s="496" t="s">
        <v>176</v>
      </c>
      <c r="D88" s="496"/>
      <c r="E88" s="496"/>
      <c r="F88" s="132" t="s">
        <v>575</v>
      </c>
      <c r="G88" s="122"/>
      <c r="H88" s="95"/>
    </row>
    <row r="89" spans="1:8" ht="36" customHeight="1" x14ac:dyDescent="0.3">
      <c r="A89" s="212"/>
      <c r="B89" s="212"/>
      <c r="C89" s="399" t="s">
        <v>961</v>
      </c>
      <c r="D89" s="400"/>
      <c r="E89" s="401"/>
      <c r="F89" s="213"/>
      <c r="G89" s="122"/>
      <c r="H89" s="95"/>
    </row>
    <row r="90" spans="1:8" ht="16.2" x14ac:dyDescent="0.3">
      <c r="A90" s="130"/>
      <c r="B90" s="130"/>
      <c r="C90" s="438" t="s">
        <v>177</v>
      </c>
      <c r="D90" s="438"/>
      <c r="E90" s="438"/>
      <c r="F90" s="131" t="s">
        <v>576</v>
      </c>
      <c r="G90" s="122"/>
      <c r="H90" s="95"/>
    </row>
    <row r="91" spans="1:8" ht="32.4" x14ac:dyDescent="0.3">
      <c r="A91" s="130"/>
      <c r="B91" s="130"/>
      <c r="C91" s="438" t="s">
        <v>178</v>
      </c>
      <c r="D91" s="438"/>
      <c r="E91" s="438"/>
      <c r="F91" s="132" t="s">
        <v>577</v>
      </c>
      <c r="G91" s="122"/>
      <c r="H91" s="95"/>
    </row>
    <row r="92" spans="1:8" ht="16.2" x14ac:dyDescent="0.3">
      <c r="A92" s="130"/>
      <c r="B92" s="130"/>
      <c r="C92" s="438" t="s">
        <v>179</v>
      </c>
      <c r="D92" s="438"/>
      <c r="E92" s="438"/>
      <c r="F92" s="131" t="s">
        <v>576</v>
      </c>
      <c r="G92" s="122"/>
      <c r="H92" s="95"/>
    </row>
    <row r="93" spans="1:8" ht="16.2" x14ac:dyDescent="0.3">
      <c r="A93" s="130"/>
      <c r="B93" s="130"/>
      <c r="C93" s="438" t="s">
        <v>180</v>
      </c>
      <c r="D93" s="438"/>
      <c r="E93" s="438"/>
      <c r="F93" s="131" t="s">
        <v>576</v>
      </c>
      <c r="G93" s="122"/>
      <c r="H93" s="95"/>
    </row>
    <row r="94" spans="1:8" s="2" customFormat="1" ht="48.6" x14ac:dyDescent="0.3">
      <c r="A94" s="130"/>
      <c r="B94" s="130"/>
      <c r="C94" s="438" t="s">
        <v>181</v>
      </c>
      <c r="D94" s="438"/>
      <c r="E94" s="438"/>
      <c r="F94" s="132" t="s">
        <v>578</v>
      </c>
      <c r="G94" s="122"/>
      <c r="H94" s="95"/>
    </row>
    <row r="95" spans="1:8" ht="15.6" x14ac:dyDescent="0.3">
      <c r="A95" s="96">
        <f>SUM(A59:A61,A63:A71,A75,A77:A81,A83:A88,A90:A94)</f>
        <v>0</v>
      </c>
      <c r="B95" s="22">
        <v>29</v>
      </c>
      <c r="C95" s="419" t="s">
        <v>36</v>
      </c>
      <c r="D95" s="420"/>
      <c r="E95" s="421"/>
      <c r="F95" s="123"/>
      <c r="G95" s="123"/>
      <c r="H95" s="97"/>
    </row>
    <row r="96" spans="1:8" x14ac:dyDescent="0.3">
      <c r="A96" s="98"/>
      <c r="B96" s="22"/>
      <c r="C96" s="21"/>
      <c r="D96" s="21"/>
      <c r="E96" s="21"/>
      <c r="F96" s="124"/>
      <c r="G96" s="124"/>
      <c r="H96" s="99"/>
    </row>
    <row r="97" spans="1:8" ht="32.4" x14ac:dyDescent="0.3">
      <c r="A97" s="130"/>
      <c r="B97" s="130"/>
      <c r="C97" s="426" t="s">
        <v>37</v>
      </c>
      <c r="D97" s="426"/>
      <c r="E97" s="426"/>
      <c r="F97" s="132" t="s">
        <v>579</v>
      </c>
      <c r="G97" s="122"/>
      <c r="H97" s="95"/>
    </row>
    <row r="98" spans="1:8" ht="64.8" x14ac:dyDescent="0.3">
      <c r="A98" s="130"/>
      <c r="B98" s="130"/>
      <c r="C98" s="500" t="s">
        <v>182</v>
      </c>
      <c r="D98" s="501"/>
      <c r="E98" s="502"/>
      <c r="F98" s="132" t="s">
        <v>580</v>
      </c>
      <c r="G98" s="122"/>
      <c r="H98" s="95"/>
    </row>
    <row r="99" spans="1:8" ht="15.6" x14ac:dyDescent="0.3">
      <c r="A99" s="188"/>
      <c r="B99" s="188"/>
      <c r="C99" s="425" t="s">
        <v>183</v>
      </c>
      <c r="D99" s="425"/>
      <c r="E99" s="425"/>
      <c r="F99" s="122"/>
      <c r="G99" s="122"/>
      <c r="H99" s="95"/>
    </row>
    <row r="100" spans="1:8" ht="16.2" x14ac:dyDescent="0.3">
      <c r="A100" s="130"/>
      <c r="B100" s="130"/>
      <c r="C100" s="438" t="s">
        <v>184</v>
      </c>
      <c r="D100" s="438"/>
      <c r="E100" s="438"/>
      <c r="F100" s="131" t="s">
        <v>581</v>
      </c>
      <c r="G100" s="122"/>
      <c r="H100" s="95"/>
    </row>
    <row r="101" spans="1:8" ht="16.2" x14ac:dyDescent="0.3">
      <c r="A101" s="130"/>
      <c r="B101" s="130"/>
      <c r="C101" s="418" t="s">
        <v>185</v>
      </c>
      <c r="D101" s="418"/>
      <c r="E101" s="418"/>
      <c r="F101" s="131">
        <v>4.3</v>
      </c>
      <c r="G101" s="122"/>
      <c r="H101" s="95"/>
    </row>
    <row r="102" spans="1:8" s="2" customFormat="1" ht="32.4" x14ac:dyDescent="0.3">
      <c r="A102" s="130"/>
      <c r="B102" s="130"/>
      <c r="C102" s="416" t="s">
        <v>186</v>
      </c>
      <c r="D102" s="416"/>
      <c r="E102" s="416"/>
      <c r="F102" s="132" t="s">
        <v>582</v>
      </c>
      <c r="G102" s="122"/>
      <c r="H102" s="95"/>
    </row>
    <row r="103" spans="1:8" s="2" customFormat="1" ht="91.8" customHeight="1" x14ac:dyDescent="0.3">
      <c r="A103" s="215"/>
      <c r="B103" s="215"/>
      <c r="C103" s="402" t="s">
        <v>1074</v>
      </c>
      <c r="D103" s="403"/>
      <c r="E103" s="404"/>
      <c r="F103" s="214"/>
      <c r="G103" s="122"/>
      <c r="H103" s="95"/>
    </row>
    <row r="104" spans="1:8" ht="16.2" x14ac:dyDescent="0.3">
      <c r="A104" s="130"/>
      <c r="B104" s="130"/>
      <c r="C104" s="417" t="s">
        <v>187</v>
      </c>
      <c r="D104" s="417"/>
      <c r="E104" s="417"/>
      <c r="F104" s="131" t="s">
        <v>583</v>
      </c>
      <c r="G104" s="122"/>
      <c r="H104" s="95"/>
    </row>
    <row r="105" spans="1:8" ht="32.4" x14ac:dyDescent="0.3">
      <c r="A105" s="130"/>
      <c r="B105" s="130"/>
      <c r="C105" s="417" t="s">
        <v>188</v>
      </c>
      <c r="D105" s="417"/>
      <c r="E105" s="417"/>
      <c r="F105" s="132" t="s">
        <v>582</v>
      </c>
      <c r="G105" s="122"/>
      <c r="H105" s="95"/>
    </row>
    <row r="106" spans="1:8" ht="32.4" x14ac:dyDescent="0.3">
      <c r="A106" s="130"/>
      <c r="B106" s="130"/>
      <c r="C106" s="417" t="s">
        <v>189</v>
      </c>
      <c r="D106" s="417"/>
      <c r="E106" s="417"/>
      <c r="F106" s="132" t="s">
        <v>582</v>
      </c>
      <c r="G106" s="122"/>
      <c r="H106" s="95"/>
    </row>
    <row r="107" spans="1:8" ht="32.4" x14ac:dyDescent="0.3">
      <c r="A107" s="130"/>
      <c r="B107" s="130"/>
      <c r="C107" s="417" t="s">
        <v>190</v>
      </c>
      <c r="D107" s="417"/>
      <c r="E107" s="417"/>
      <c r="F107" s="132" t="s">
        <v>582</v>
      </c>
      <c r="G107" s="122"/>
      <c r="H107" s="95"/>
    </row>
    <row r="108" spans="1:8" s="2" customFormat="1" ht="32.4" x14ac:dyDescent="0.3">
      <c r="A108" s="130"/>
      <c r="B108" s="130"/>
      <c r="C108" s="417" t="s">
        <v>191</v>
      </c>
      <c r="D108" s="417"/>
      <c r="E108" s="417"/>
      <c r="F108" s="132" t="s">
        <v>582</v>
      </c>
      <c r="G108" s="122"/>
      <c r="H108" s="95"/>
    </row>
    <row r="109" spans="1:8" s="2" customFormat="1" ht="32.4" x14ac:dyDescent="0.3">
      <c r="A109" s="130"/>
      <c r="B109" s="130"/>
      <c r="C109" s="417" t="s">
        <v>192</v>
      </c>
      <c r="D109" s="417"/>
      <c r="E109" s="417"/>
      <c r="F109" s="132" t="s">
        <v>582</v>
      </c>
      <c r="G109" s="122"/>
      <c r="H109" s="95"/>
    </row>
    <row r="110" spans="1:8" s="2" customFormat="1" ht="16.2" x14ac:dyDescent="0.3">
      <c r="A110" s="130"/>
      <c r="B110" s="130"/>
      <c r="C110" s="417" t="s">
        <v>193</v>
      </c>
      <c r="D110" s="417"/>
      <c r="E110" s="417"/>
      <c r="F110" s="131" t="s">
        <v>583</v>
      </c>
      <c r="G110" s="122"/>
      <c r="H110" s="95"/>
    </row>
    <row r="111" spans="1:8" s="2" customFormat="1" ht="16.2" x14ac:dyDescent="0.3">
      <c r="A111" s="130"/>
      <c r="B111" s="130"/>
      <c r="C111" s="417" t="s">
        <v>194</v>
      </c>
      <c r="D111" s="417"/>
      <c r="E111" s="417"/>
      <c r="F111" s="131" t="s">
        <v>584</v>
      </c>
      <c r="G111" s="122"/>
      <c r="H111" s="95"/>
    </row>
    <row r="112" spans="1:8" s="2" customFormat="1" ht="16.2" x14ac:dyDescent="0.3">
      <c r="A112" s="130"/>
      <c r="B112" s="130"/>
      <c r="C112" s="416" t="s">
        <v>195</v>
      </c>
      <c r="D112" s="416"/>
      <c r="E112" s="416"/>
      <c r="F112" s="131" t="s">
        <v>567</v>
      </c>
      <c r="G112" s="122"/>
      <c r="H112" s="95"/>
    </row>
    <row r="113" spans="1:8" s="2" customFormat="1" ht="16.2" x14ac:dyDescent="0.3">
      <c r="A113" s="215"/>
      <c r="B113" s="215"/>
      <c r="C113" s="396" t="s">
        <v>1057</v>
      </c>
      <c r="D113" s="397"/>
      <c r="E113" s="398"/>
      <c r="F113" s="210"/>
      <c r="G113" s="122"/>
      <c r="H113" s="95"/>
    </row>
    <row r="114" spans="1:8" s="2" customFormat="1" ht="16.2" x14ac:dyDescent="0.3">
      <c r="A114" s="130"/>
      <c r="B114" s="130"/>
      <c r="C114" s="417" t="s">
        <v>196</v>
      </c>
      <c r="D114" s="417"/>
      <c r="E114" s="417"/>
      <c r="F114" s="131" t="s">
        <v>567</v>
      </c>
      <c r="G114" s="122"/>
      <c r="H114" s="95"/>
    </row>
    <row r="115" spans="1:8" s="2" customFormat="1" ht="32.4" x14ac:dyDescent="0.3">
      <c r="A115" s="130"/>
      <c r="B115" s="130"/>
      <c r="C115" s="416" t="s">
        <v>197</v>
      </c>
      <c r="D115" s="416"/>
      <c r="E115" s="416"/>
      <c r="F115" s="132" t="s">
        <v>585</v>
      </c>
      <c r="G115" s="122"/>
      <c r="H115" s="95"/>
    </row>
    <row r="116" spans="1:8" s="2" customFormat="1" ht="49.8" customHeight="1" x14ac:dyDescent="0.3">
      <c r="A116" s="215"/>
      <c r="B116" s="215"/>
      <c r="C116" s="402" t="s">
        <v>1058</v>
      </c>
      <c r="D116" s="403"/>
      <c r="E116" s="404"/>
      <c r="F116" s="214"/>
      <c r="G116" s="122"/>
      <c r="H116" s="95"/>
    </row>
    <row r="117" spans="1:8" s="2" customFormat="1" ht="16.2" x14ac:dyDescent="0.3">
      <c r="A117" s="130"/>
      <c r="B117" s="130"/>
      <c r="C117" s="417" t="s">
        <v>198</v>
      </c>
      <c r="D117" s="417"/>
      <c r="E117" s="417"/>
      <c r="F117" s="131" t="s">
        <v>584</v>
      </c>
      <c r="G117" s="122"/>
      <c r="H117" s="95"/>
    </row>
    <row r="118" spans="1:8" s="2" customFormat="1" ht="16.2" x14ac:dyDescent="0.3">
      <c r="A118" s="188"/>
      <c r="B118" s="188"/>
      <c r="C118" s="415" t="s">
        <v>199</v>
      </c>
      <c r="D118" s="415"/>
      <c r="E118" s="415"/>
      <c r="F118" s="122"/>
      <c r="G118" s="122"/>
      <c r="H118" s="95"/>
    </row>
    <row r="119" spans="1:8" s="2" customFormat="1" ht="48.6" customHeight="1" x14ac:dyDescent="0.3">
      <c r="A119" s="188"/>
      <c r="B119" s="188"/>
      <c r="C119" s="405" t="s">
        <v>1059</v>
      </c>
      <c r="D119" s="405"/>
      <c r="E119" s="405"/>
      <c r="F119" s="122"/>
      <c r="G119" s="122"/>
      <c r="H119" s="95"/>
    </row>
    <row r="120" spans="1:8" ht="16.2" x14ac:dyDescent="0.3">
      <c r="A120" s="188"/>
      <c r="B120" s="188"/>
      <c r="C120" s="415" t="s">
        <v>200</v>
      </c>
      <c r="D120" s="415"/>
      <c r="E120" s="415"/>
      <c r="F120" s="122"/>
      <c r="G120" s="122"/>
      <c r="H120" s="95"/>
    </row>
    <row r="121" spans="1:8" ht="21" customHeight="1" x14ac:dyDescent="0.3">
      <c r="A121" s="188"/>
      <c r="B121" s="188"/>
      <c r="C121" s="405" t="s">
        <v>201</v>
      </c>
      <c r="D121" s="405"/>
      <c r="E121" s="405"/>
      <c r="F121" s="122"/>
      <c r="G121" s="122"/>
      <c r="H121" s="95"/>
    </row>
    <row r="122" spans="1:8" ht="16.2" x14ac:dyDescent="0.3">
      <c r="A122" s="188"/>
      <c r="B122" s="188"/>
      <c r="C122" s="415" t="s">
        <v>202</v>
      </c>
      <c r="D122" s="415"/>
      <c r="E122" s="415"/>
      <c r="F122" s="122"/>
      <c r="G122" s="122"/>
      <c r="H122" s="95"/>
    </row>
    <row r="123" spans="1:8" ht="36" customHeight="1" x14ac:dyDescent="0.3">
      <c r="A123" s="188"/>
      <c r="B123" s="188"/>
      <c r="C123" s="405" t="s">
        <v>1061</v>
      </c>
      <c r="D123" s="405"/>
      <c r="E123" s="405"/>
      <c r="F123" s="122"/>
      <c r="G123" s="122"/>
      <c r="H123" s="95"/>
    </row>
    <row r="124" spans="1:8" s="2" customFormat="1" ht="16.2" x14ac:dyDescent="0.3">
      <c r="A124" s="188"/>
      <c r="B124" s="188"/>
      <c r="C124" s="415" t="s">
        <v>203</v>
      </c>
      <c r="D124" s="415"/>
      <c r="E124" s="415"/>
      <c r="F124" s="122"/>
      <c r="G124" s="122"/>
      <c r="H124" s="95"/>
    </row>
    <row r="125" spans="1:8" ht="28.8" customHeight="1" x14ac:dyDescent="0.3">
      <c r="A125" s="188"/>
      <c r="B125" s="188"/>
      <c r="C125" s="405" t="s">
        <v>1060</v>
      </c>
      <c r="D125" s="405"/>
      <c r="E125" s="405"/>
      <c r="F125" s="122"/>
      <c r="G125" s="122"/>
      <c r="H125" s="95"/>
    </row>
    <row r="126" spans="1:8" ht="16.2" x14ac:dyDescent="0.3">
      <c r="A126" s="130"/>
      <c r="B126" s="130"/>
      <c r="C126" s="417" t="s">
        <v>204</v>
      </c>
      <c r="D126" s="417"/>
      <c r="E126" s="417"/>
      <c r="F126" s="131" t="s">
        <v>586</v>
      </c>
      <c r="G126" s="122"/>
      <c r="H126" s="95"/>
    </row>
    <row r="127" spans="1:8" ht="16.2" x14ac:dyDescent="0.3">
      <c r="A127" s="130"/>
      <c r="B127" s="130"/>
      <c r="C127" s="416" t="s">
        <v>205</v>
      </c>
      <c r="D127" s="416"/>
      <c r="E127" s="416"/>
      <c r="F127" s="131" t="s">
        <v>587</v>
      </c>
      <c r="G127" s="122"/>
      <c r="H127" s="95"/>
    </row>
    <row r="128" spans="1:8" ht="16.2" x14ac:dyDescent="0.3">
      <c r="A128" s="188"/>
      <c r="B128" s="188"/>
      <c r="C128" s="405" t="s">
        <v>1062</v>
      </c>
      <c r="D128" s="405"/>
      <c r="E128" s="405"/>
      <c r="F128" s="216"/>
      <c r="G128" s="122"/>
      <c r="H128" s="95"/>
    </row>
    <row r="129" spans="1:8" ht="16.2" x14ac:dyDescent="0.3">
      <c r="A129" s="130"/>
      <c r="B129" s="130"/>
      <c r="C129" s="417" t="s">
        <v>206</v>
      </c>
      <c r="D129" s="417"/>
      <c r="E129" s="417"/>
      <c r="F129" s="131" t="s">
        <v>584</v>
      </c>
      <c r="G129" s="122"/>
      <c r="H129" s="95"/>
    </row>
    <row r="130" spans="1:8" ht="16.2" x14ac:dyDescent="0.3">
      <c r="A130" s="130"/>
      <c r="B130" s="130"/>
      <c r="C130" s="417" t="s">
        <v>207</v>
      </c>
      <c r="D130" s="417"/>
      <c r="E130" s="417"/>
      <c r="F130" s="131" t="s">
        <v>587</v>
      </c>
      <c r="G130" s="122"/>
      <c r="H130" s="95"/>
    </row>
    <row r="131" spans="1:8" s="2" customFormat="1" ht="32.4" x14ac:dyDescent="0.3">
      <c r="A131" s="130"/>
      <c r="B131" s="130"/>
      <c r="C131" s="416" t="s">
        <v>208</v>
      </c>
      <c r="D131" s="416"/>
      <c r="E131" s="416"/>
      <c r="F131" s="132" t="s">
        <v>588</v>
      </c>
      <c r="G131" s="122"/>
      <c r="H131" s="95"/>
    </row>
    <row r="132" spans="1:8" s="2" customFormat="1" ht="16.2" customHeight="1" x14ac:dyDescent="0.3">
      <c r="A132" s="188"/>
      <c r="B132" s="188"/>
      <c r="C132" s="405" t="s">
        <v>1063</v>
      </c>
      <c r="D132" s="405"/>
      <c r="E132" s="405"/>
      <c r="F132" s="213"/>
      <c r="G132" s="122"/>
      <c r="H132" s="95"/>
    </row>
    <row r="133" spans="1:8" s="2" customFormat="1" ht="32.4" x14ac:dyDescent="0.3">
      <c r="A133" s="130"/>
      <c r="B133" s="130"/>
      <c r="C133" s="417" t="s">
        <v>209</v>
      </c>
      <c r="D133" s="417"/>
      <c r="E133" s="417"/>
      <c r="F133" s="132" t="s">
        <v>588</v>
      </c>
      <c r="G133" s="122"/>
      <c r="H133" s="95"/>
    </row>
    <row r="134" spans="1:8" s="2" customFormat="1" ht="64.8" x14ac:dyDescent="0.3">
      <c r="A134" s="130"/>
      <c r="B134" s="130"/>
      <c r="C134" s="418" t="s">
        <v>1066</v>
      </c>
      <c r="D134" s="418"/>
      <c r="E134" s="418"/>
      <c r="F134" s="132" t="s">
        <v>589</v>
      </c>
      <c r="G134" s="122"/>
      <c r="H134" s="95"/>
    </row>
    <row r="135" spans="1:8" s="2" customFormat="1" ht="32.4" x14ac:dyDescent="0.3">
      <c r="A135" s="130"/>
      <c r="B135" s="130"/>
      <c r="C135" s="412" t="s">
        <v>210</v>
      </c>
      <c r="D135" s="412"/>
      <c r="E135" s="412"/>
      <c r="F135" s="132" t="s">
        <v>590</v>
      </c>
      <c r="G135" s="122"/>
      <c r="H135" s="95"/>
    </row>
    <row r="136" spans="1:8" s="2" customFormat="1" ht="16.2" x14ac:dyDescent="0.3">
      <c r="A136" s="130"/>
      <c r="B136" s="130"/>
      <c r="C136" s="412" t="s">
        <v>211</v>
      </c>
      <c r="D136" s="412"/>
      <c r="E136" s="412"/>
      <c r="F136" s="131" t="s">
        <v>529</v>
      </c>
      <c r="G136" s="122"/>
      <c r="H136" s="95"/>
    </row>
    <row r="137" spans="1:8" s="2" customFormat="1" ht="16.2" x14ac:dyDescent="0.3">
      <c r="A137" s="130"/>
      <c r="B137" s="130"/>
      <c r="C137" s="495" t="s">
        <v>212</v>
      </c>
      <c r="D137" s="495"/>
      <c r="E137" s="495"/>
      <c r="F137" s="131" t="s">
        <v>529</v>
      </c>
      <c r="G137" s="122"/>
      <c r="H137" s="95"/>
    </row>
    <row r="138" spans="1:8" s="2" customFormat="1" ht="16.2" x14ac:dyDescent="0.3">
      <c r="A138" s="130"/>
      <c r="B138" s="130"/>
      <c r="C138" s="467" t="s">
        <v>591</v>
      </c>
      <c r="D138" s="467"/>
      <c r="E138" s="467"/>
      <c r="F138" s="131" t="s">
        <v>529</v>
      </c>
      <c r="G138" s="122"/>
      <c r="H138" s="95"/>
    </row>
    <row r="139" spans="1:8" s="2" customFormat="1" ht="32.4" x14ac:dyDescent="0.3">
      <c r="A139" s="130"/>
      <c r="B139" s="130"/>
      <c r="C139" s="416" t="s">
        <v>213</v>
      </c>
      <c r="D139" s="416"/>
      <c r="E139" s="416"/>
      <c r="F139" s="132" t="s">
        <v>592</v>
      </c>
      <c r="G139" s="122"/>
      <c r="H139" s="95"/>
    </row>
    <row r="140" spans="1:8" s="2" customFormat="1" ht="16.2" x14ac:dyDescent="0.3">
      <c r="A140" s="130"/>
      <c r="B140" s="130"/>
      <c r="C140" s="412" t="s">
        <v>214</v>
      </c>
      <c r="D140" s="412"/>
      <c r="E140" s="412"/>
      <c r="F140" s="131" t="s">
        <v>593</v>
      </c>
      <c r="G140" s="122"/>
      <c r="H140" s="95"/>
    </row>
    <row r="141" spans="1:8" ht="48.6" x14ac:dyDescent="0.3">
      <c r="A141" s="130"/>
      <c r="B141" s="130"/>
      <c r="C141" s="412" t="s">
        <v>1073</v>
      </c>
      <c r="D141" s="412"/>
      <c r="E141" s="412"/>
      <c r="F141" s="132" t="s">
        <v>594</v>
      </c>
      <c r="G141" s="122"/>
      <c r="H141" s="95"/>
    </row>
    <row r="142" spans="1:8" ht="15.6" x14ac:dyDescent="0.3">
      <c r="A142" s="188"/>
      <c r="B142" s="188">
        <f>B74</f>
        <v>0</v>
      </c>
      <c r="C142" s="413" t="s">
        <v>215</v>
      </c>
      <c r="D142" s="413"/>
      <c r="E142" s="413"/>
      <c r="F142" s="122"/>
      <c r="G142" s="122"/>
      <c r="H142" s="95"/>
    </row>
    <row r="143" spans="1:8" ht="32.4" x14ac:dyDescent="0.3">
      <c r="A143" s="130"/>
      <c r="B143" s="130"/>
      <c r="C143" s="416" t="s">
        <v>216</v>
      </c>
      <c r="D143" s="416"/>
      <c r="E143" s="416"/>
      <c r="F143" s="132" t="s">
        <v>595</v>
      </c>
      <c r="G143" s="122"/>
      <c r="H143" s="95"/>
    </row>
    <row r="144" spans="1:8" ht="16.2" x14ac:dyDescent="0.3">
      <c r="A144" s="188"/>
      <c r="B144" s="188"/>
      <c r="C144" s="415" t="s">
        <v>217</v>
      </c>
      <c r="D144" s="415"/>
      <c r="E144" s="415"/>
      <c r="F144" s="122"/>
      <c r="G144" s="122"/>
      <c r="H144" s="95"/>
    </row>
    <row r="145" spans="1:8" ht="32.4" x14ac:dyDescent="0.3">
      <c r="A145" s="130"/>
      <c r="B145" s="130"/>
      <c r="C145" s="416" t="s">
        <v>218</v>
      </c>
      <c r="D145" s="416"/>
      <c r="E145" s="416"/>
      <c r="F145" s="132" t="s">
        <v>596</v>
      </c>
      <c r="G145" s="122"/>
      <c r="H145" s="95"/>
    </row>
    <row r="146" spans="1:8" ht="16.2" x14ac:dyDescent="0.3">
      <c r="A146" s="188"/>
      <c r="B146" s="188"/>
      <c r="C146" s="415" t="s">
        <v>219</v>
      </c>
      <c r="D146" s="415"/>
      <c r="E146" s="415"/>
      <c r="F146" s="122"/>
      <c r="G146" s="122"/>
      <c r="H146" s="95"/>
    </row>
    <row r="147" spans="1:8" s="2" customFormat="1" ht="16.2" x14ac:dyDescent="0.3">
      <c r="A147" s="188"/>
      <c r="B147" s="188"/>
      <c r="C147" s="415" t="s">
        <v>1065</v>
      </c>
      <c r="D147" s="415"/>
      <c r="E147" s="415"/>
      <c r="F147" s="122"/>
      <c r="G147" s="122"/>
      <c r="H147" s="95"/>
    </row>
    <row r="148" spans="1:8" ht="32.4" x14ac:dyDescent="0.3">
      <c r="A148" s="130"/>
      <c r="B148" s="130"/>
      <c r="C148" s="416" t="s">
        <v>220</v>
      </c>
      <c r="D148" s="416"/>
      <c r="E148" s="416"/>
      <c r="F148" s="132" t="s">
        <v>597</v>
      </c>
      <c r="G148" s="122"/>
      <c r="H148" s="95"/>
    </row>
    <row r="149" spans="1:8" ht="16.2" x14ac:dyDescent="0.3">
      <c r="A149" s="130"/>
      <c r="B149" s="130"/>
      <c r="C149" s="406" t="s">
        <v>1067</v>
      </c>
      <c r="D149" s="374"/>
      <c r="E149" s="375"/>
      <c r="F149" s="132" t="s">
        <v>529</v>
      </c>
      <c r="G149" s="122"/>
      <c r="H149" s="95"/>
    </row>
    <row r="150" spans="1:8" ht="15.6" x14ac:dyDescent="0.3">
      <c r="A150" s="188"/>
      <c r="B150" s="188"/>
      <c r="C150" s="414" t="s">
        <v>39</v>
      </c>
      <c r="D150" s="414"/>
      <c r="E150" s="414"/>
      <c r="F150" s="122"/>
      <c r="G150" s="122"/>
      <c r="H150" s="95"/>
    </row>
    <row r="151" spans="1:8" ht="16.2" x14ac:dyDescent="0.3">
      <c r="A151" s="188"/>
      <c r="B151" s="188"/>
      <c r="C151" s="415" t="s">
        <v>221</v>
      </c>
      <c r="D151" s="415"/>
      <c r="E151" s="415"/>
      <c r="F151" s="122"/>
      <c r="G151" s="122"/>
      <c r="H151" s="95"/>
    </row>
    <row r="152" spans="1:8" ht="16.2" x14ac:dyDescent="0.3">
      <c r="A152" s="130"/>
      <c r="B152" s="130"/>
      <c r="C152" s="417" t="s">
        <v>222</v>
      </c>
      <c r="D152" s="417"/>
      <c r="E152" s="417"/>
      <c r="F152" s="131" t="s">
        <v>598</v>
      </c>
      <c r="G152" s="122"/>
      <c r="H152" s="95"/>
    </row>
    <row r="153" spans="1:8" ht="45" customHeight="1" x14ac:dyDescent="0.3">
      <c r="A153" s="188"/>
      <c r="B153" s="188"/>
      <c r="C153" s="405" t="s">
        <v>1068</v>
      </c>
      <c r="D153" s="405"/>
      <c r="E153" s="405"/>
      <c r="F153" s="122"/>
      <c r="G153" s="122"/>
      <c r="H153" s="95"/>
    </row>
    <row r="154" spans="1:8" ht="16.2" x14ac:dyDescent="0.3">
      <c r="A154" s="188"/>
      <c r="B154" s="188"/>
      <c r="C154" s="415" t="s">
        <v>223</v>
      </c>
      <c r="D154" s="415"/>
      <c r="E154" s="415"/>
      <c r="F154" s="122"/>
      <c r="G154" s="122"/>
      <c r="H154" s="95"/>
    </row>
    <row r="155" spans="1:8" ht="45" customHeight="1" x14ac:dyDescent="0.3">
      <c r="A155" s="188"/>
      <c r="B155" s="188"/>
      <c r="C155" s="405" t="s">
        <v>1069</v>
      </c>
      <c r="D155" s="405"/>
      <c r="E155" s="405"/>
      <c r="F155" s="122"/>
      <c r="G155" s="122"/>
      <c r="H155" s="95"/>
    </row>
    <row r="156" spans="1:8" ht="16.2" x14ac:dyDescent="0.3">
      <c r="A156" s="188"/>
      <c r="B156" s="188"/>
      <c r="C156" s="415" t="s">
        <v>224</v>
      </c>
      <c r="D156" s="415"/>
      <c r="E156" s="415"/>
      <c r="F156" s="122"/>
      <c r="G156" s="122"/>
      <c r="H156" s="95"/>
    </row>
    <row r="157" spans="1:8" ht="32.4" customHeight="1" x14ac:dyDescent="0.3">
      <c r="A157" s="188"/>
      <c r="B157" s="188"/>
      <c r="C157" s="405" t="s">
        <v>1070</v>
      </c>
      <c r="D157" s="405"/>
      <c r="E157" s="405"/>
      <c r="F157" s="122"/>
      <c r="G157" s="122"/>
      <c r="H157" s="95"/>
    </row>
    <row r="158" spans="1:8" ht="16.2" x14ac:dyDescent="0.3">
      <c r="A158" s="130"/>
      <c r="B158" s="130"/>
      <c r="C158" s="416" t="s">
        <v>225</v>
      </c>
      <c r="D158" s="416"/>
      <c r="E158" s="416"/>
      <c r="F158" s="131" t="s">
        <v>599</v>
      </c>
      <c r="G158" s="122"/>
      <c r="H158" s="95"/>
    </row>
    <row r="159" spans="1:8" ht="37.200000000000003" customHeight="1" x14ac:dyDescent="0.3">
      <c r="A159" s="188"/>
      <c r="B159" s="188"/>
      <c r="C159" s="405" t="s">
        <v>1071</v>
      </c>
      <c r="D159" s="405"/>
      <c r="E159" s="405"/>
      <c r="F159" s="122"/>
      <c r="G159" s="122"/>
      <c r="H159" s="95"/>
    </row>
    <row r="160" spans="1:8" ht="16.2" x14ac:dyDescent="0.3">
      <c r="A160" s="130"/>
      <c r="B160" s="130"/>
      <c r="C160" s="417" t="s">
        <v>226</v>
      </c>
      <c r="D160" s="417"/>
      <c r="E160" s="417"/>
      <c r="F160" s="131" t="s">
        <v>600</v>
      </c>
      <c r="G160" s="122"/>
      <c r="H160" s="95"/>
    </row>
    <row r="161" spans="1:8" ht="16.2" x14ac:dyDescent="0.3">
      <c r="A161" s="130"/>
      <c r="B161" s="130"/>
      <c r="C161" s="417" t="s">
        <v>227</v>
      </c>
      <c r="D161" s="417"/>
      <c r="E161" s="417"/>
      <c r="F161" s="131" t="s">
        <v>600</v>
      </c>
      <c r="G161" s="122"/>
      <c r="H161" s="95"/>
    </row>
    <row r="162" spans="1:8" ht="16.2" x14ac:dyDescent="0.3">
      <c r="A162" s="130"/>
      <c r="B162" s="130"/>
      <c r="C162" s="418" t="s">
        <v>40</v>
      </c>
      <c r="D162" s="418"/>
      <c r="E162" s="418"/>
      <c r="F162" s="131" t="s">
        <v>601</v>
      </c>
      <c r="G162" s="122"/>
      <c r="H162" s="95"/>
    </row>
    <row r="163" spans="1:8" ht="32.4" x14ac:dyDescent="0.3">
      <c r="A163" s="130"/>
      <c r="B163" s="130"/>
      <c r="C163" s="416" t="s">
        <v>228</v>
      </c>
      <c r="D163" s="416"/>
      <c r="E163" s="416"/>
      <c r="F163" s="132" t="s">
        <v>602</v>
      </c>
      <c r="G163" s="122"/>
      <c r="H163" s="95"/>
    </row>
    <row r="164" spans="1:8" ht="32.4" x14ac:dyDescent="0.3">
      <c r="A164" s="130"/>
      <c r="B164" s="130"/>
      <c r="C164" s="417" t="s">
        <v>229</v>
      </c>
      <c r="D164" s="417"/>
      <c r="E164" s="417"/>
      <c r="F164" s="132" t="s">
        <v>602</v>
      </c>
      <c r="G164" s="122"/>
      <c r="H164" s="95"/>
    </row>
    <row r="165" spans="1:8" ht="48.6" x14ac:dyDescent="0.3">
      <c r="A165" s="130"/>
      <c r="B165" s="130"/>
      <c r="C165" s="416" t="s">
        <v>230</v>
      </c>
      <c r="D165" s="416"/>
      <c r="E165" s="416"/>
      <c r="F165" s="132" t="s">
        <v>603</v>
      </c>
      <c r="G165" s="122"/>
      <c r="H165" s="95"/>
    </row>
    <row r="166" spans="1:8" ht="32.4" x14ac:dyDescent="0.3">
      <c r="A166" s="130"/>
      <c r="B166" s="130"/>
      <c r="C166" s="417" t="s">
        <v>231</v>
      </c>
      <c r="D166" s="417"/>
      <c r="E166" s="417"/>
      <c r="F166" s="132" t="s">
        <v>604</v>
      </c>
      <c r="G166" s="122"/>
      <c r="H166" s="95"/>
    </row>
    <row r="167" spans="1:8" ht="16.2" x14ac:dyDescent="0.3">
      <c r="A167" s="130"/>
      <c r="B167" s="130"/>
      <c r="C167" s="416" t="s">
        <v>232</v>
      </c>
      <c r="D167" s="416"/>
      <c r="E167" s="416"/>
      <c r="F167" s="131" t="s">
        <v>605</v>
      </c>
      <c r="G167" s="122"/>
      <c r="H167" s="95"/>
    </row>
    <row r="168" spans="1:8" ht="33.6" customHeight="1" x14ac:dyDescent="0.3">
      <c r="A168" s="130"/>
      <c r="B168" s="130"/>
      <c r="C168" s="417" t="s">
        <v>233</v>
      </c>
      <c r="D168" s="417"/>
      <c r="E168" s="417"/>
      <c r="F168" s="131" t="s">
        <v>605</v>
      </c>
      <c r="G168" s="122"/>
      <c r="H168" s="95"/>
    </row>
    <row r="169" spans="1:8" ht="16.2" x14ac:dyDescent="0.3">
      <c r="A169" s="130"/>
      <c r="B169" s="130"/>
      <c r="C169" s="416" t="s">
        <v>234</v>
      </c>
      <c r="D169" s="416"/>
      <c r="E169" s="416"/>
      <c r="F169" s="131" t="s">
        <v>606</v>
      </c>
      <c r="G169" s="122"/>
      <c r="H169" s="95"/>
    </row>
    <row r="170" spans="1:8" ht="48.6" customHeight="1" x14ac:dyDescent="0.3">
      <c r="A170" s="130"/>
      <c r="B170" s="130"/>
      <c r="C170" s="417" t="s">
        <v>235</v>
      </c>
      <c r="D170" s="417"/>
      <c r="E170" s="417"/>
      <c r="F170" s="131" t="s">
        <v>606</v>
      </c>
      <c r="G170" s="122"/>
      <c r="H170" s="95"/>
    </row>
    <row r="171" spans="1:8" ht="16.2" x14ac:dyDescent="0.3">
      <c r="A171" s="130"/>
      <c r="B171" s="130"/>
      <c r="C171" s="416" t="s">
        <v>236</v>
      </c>
      <c r="D171" s="416"/>
      <c r="E171" s="416"/>
      <c r="F171" s="131" t="s">
        <v>607</v>
      </c>
      <c r="G171" s="122"/>
      <c r="H171" s="95"/>
    </row>
    <row r="172" spans="1:8" ht="34.200000000000003" customHeight="1" x14ac:dyDescent="0.3">
      <c r="A172" s="130"/>
      <c r="B172" s="130"/>
      <c r="C172" s="417" t="s">
        <v>237</v>
      </c>
      <c r="D172" s="417"/>
      <c r="E172" s="417"/>
      <c r="F172" s="131" t="s">
        <v>607</v>
      </c>
      <c r="G172" s="122"/>
      <c r="H172" s="95"/>
    </row>
    <row r="173" spans="1:8" ht="48.6" x14ac:dyDescent="0.3">
      <c r="A173" s="130"/>
      <c r="B173" s="130"/>
      <c r="C173" s="416" t="s">
        <v>238</v>
      </c>
      <c r="D173" s="416"/>
      <c r="E173" s="416"/>
      <c r="F173" s="132" t="s">
        <v>608</v>
      </c>
      <c r="G173" s="122"/>
      <c r="H173" s="95"/>
    </row>
    <row r="174" spans="1:8" ht="48.6" x14ac:dyDescent="0.3">
      <c r="A174" s="130"/>
      <c r="B174" s="130"/>
      <c r="C174" s="417" t="s">
        <v>239</v>
      </c>
      <c r="D174" s="417"/>
      <c r="E174" s="417"/>
      <c r="F174" s="132" t="s">
        <v>608</v>
      </c>
      <c r="G174" s="122"/>
      <c r="H174" s="95"/>
    </row>
    <row r="175" spans="1:8" ht="32.4" x14ac:dyDescent="0.3">
      <c r="A175" s="130"/>
      <c r="B175" s="130"/>
      <c r="C175" s="416" t="s">
        <v>240</v>
      </c>
      <c r="D175" s="416"/>
      <c r="E175" s="416"/>
      <c r="F175" s="132" t="s">
        <v>609</v>
      </c>
      <c r="G175" s="122"/>
      <c r="H175" s="95"/>
    </row>
    <row r="176" spans="1:8" ht="30.6" customHeight="1" x14ac:dyDescent="0.3">
      <c r="A176" s="130"/>
      <c r="B176" s="130"/>
      <c r="C176" s="417" t="s">
        <v>241</v>
      </c>
      <c r="D176" s="417"/>
      <c r="E176" s="417"/>
      <c r="F176" s="131" t="s">
        <v>610</v>
      </c>
      <c r="G176" s="122"/>
      <c r="H176" s="95"/>
    </row>
    <row r="177" spans="1:8" ht="16.2" x14ac:dyDescent="0.3">
      <c r="A177" s="130"/>
      <c r="B177" s="130"/>
      <c r="C177" s="416" t="s">
        <v>242</v>
      </c>
      <c r="D177" s="416"/>
      <c r="E177" s="416"/>
      <c r="F177" s="131" t="s">
        <v>611</v>
      </c>
      <c r="G177" s="122"/>
      <c r="H177" s="95"/>
    </row>
    <row r="178" spans="1:8" ht="35.4" customHeight="1" x14ac:dyDescent="0.3">
      <c r="A178" s="130"/>
      <c r="B178" s="130"/>
      <c r="C178" s="417" t="s">
        <v>243</v>
      </c>
      <c r="D178" s="417"/>
      <c r="E178" s="417"/>
      <c r="F178" s="131" t="s">
        <v>611</v>
      </c>
      <c r="G178" s="122"/>
      <c r="H178" s="95"/>
    </row>
    <row r="179" spans="1:8" ht="16.2" x14ac:dyDescent="0.3">
      <c r="A179" s="130"/>
      <c r="B179" s="130"/>
      <c r="C179" s="416" t="s">
        <v>244</v>
      </c>
      <c r="D179" s="416"/>
      <c r="E179" s="416"/>
      <c r="F179" s="131" t="s">
        <v>612</v>
      </c>
      <c r="G179" s="122"/>
      <c r="H179" s="95"/>
    </row>
    <row r="180" spans="1:8" ht="43.8" customHeight="1" x14ac:dyDescent="0.3">
      <c r="A180" s="130"/>
      <c r="B180" s="130"/>
      <c r="C180" s="417" t="s">
        <v>245</v>
      </c>
      <c r="D180" s="417"/>
      <c r="E180" s="417"/>
      <c r="F180" s="131" t="s">
        <v>612</v>
      </c>
      <c r="G180" s="122"/>
      <c r="H180" s="95"/>
    </row>
    <row r="181" spans="1:8" ht="48.6" x14ac:dyDescent="0.3">
      <c r="A181" s="130"/>
      <c r="B181" s="130"/>
      <c r="C181" s="416" t="s">
        <v>246</v>
      </c>
      <c r="D181" s="416"/>
      <c r="E181" s="416"/>
      <c r="F181" s="132" t="s">
        <v>613</v>
      </c>
      <c r="G181" s="122"/>
      <c r="H181" s="95"/>
    </row>
    <row r="182" spans="1:8" ht="37.200000000000003" customHeight="1" x14ac:dyDescent="0.3">
      <c r="A182" s="215"/>
      <c r="B182" s="215"/>
      <c r="C182" s="407" t="s">
        <v>1072</v>
      </c>
      <c r="D182" s="407"/>
      <c r="E182" s="407"/>
      <c r="F182" s="213"/>
      <c r="G182" s="122"/>
      <c r="H182" s="95"/>
    </row>
    <row r="183" spans="1:8" ht="16.2" x14ac:dyDescent="0.3">
      <c r="A183" s="130"/>
      <c r="B183" s="130"/>
      <c r="C183" s="417" t="s">
        <v>247</v>
      </c>
      <c r="D183" s="417"/>
      <c r="E183" s="417"/>
      <c r="F183" s="131" t="s">
        <v>614</v>
      </c>
      <c r="G183" s="122"/>
      <c r="H183" s="95"/>
    </row>
    <row r="184" spans="1:8" ht="97.2" x14ac:dyDescent="0.3">
      <c r="A184" s="130"/>
      <c r="B184" s="130"/>
      <c r="C184" s="441" t="s">
        <v>248</v>
      </c>
      <c r="D184" s="441"/>
      <c r="E184" s="441"/>
      <c r="F184" s="132" t="s">
        <v>615</v>
      </c>
      <c r="G184" s="122"/>
      <c r="H184" s="95"/>
    </row>
    <row r="185" spans="1:8" ht="32.4" x14ac:dyDescent="0.3">
      <c r="A185" s="130"/>
      <c r="B185" s="130"/>
      <c r="C185" s="441" t="s">
        <v>249</v>
      </c>
      <c r="D185" s="441"/>
      <c r="E185" s="441"/>
      <c r="F185" s="132" t="s">
        <v>616</v>
      </c>
      <c r="G185" s="122"/>
      <c r="H185" s="95"/>
    </row>
    <row r="186" spans="1:8" ht="16.2" x14ac:dyDescent="0.3">
      <c r="A186" s="130"/>
      <c r="B186" s="130"/>
      <c r="C186" s="416" t="s">
        <v>250</v>
      </c>
      <c r="D186" s="416"/>
      <c r="E186" s="416"/>
      <c r="F186" s="131" t="s">
        <v>617</v>
      </c>
      <c r="G186" s="122"/>
      <c r="H186" s="95"/>
    </row>
    <row r="187" spans="1:8" ht="28.8" customHeight="1" x14ac:dyDescent="0.3">
      <c r="A187" s="130"/>
      <c r="B187" s="130"/>
      <c r="C187" s="417" t="s">
        <v>251</v>
      </c>
      <c r="D187" s="417"/>
      <c r="E187" s="417"/>
      <c r="F187" s="131" t="s">
        <v>617</v>
      </c>
      <c r="G187" s="122"/>
      <c r="H187" s="95"/>
    </row>
    <row r="188" spans="1:8" ht="16.2" x14ac:dyDescent="0.3">
      <c r="A188" s="130"/>
      <c r="B188" s="130"/>
      <c r="C188" s="416" t="s">
        <v>252</v>
      </c>
      <c r="D188" s="416"/>
      <c r="E188" s="416"/>
      <c r="F188" s="131" t="s">
        <v>568</v>
      </c>
      <c r="G188" s="122"/>
      <c r="H188" s="95"/>
    </row>
    <row r="189" spans="1:8" ht="31.8" customHeight="1" x14ac:dyDescent="0.3">
      <c r="A189" s="130"/>
      <c r="B189" s="130"/>
      <c r="C189" s="417" t="s">
        <v>253</v>
      </c>
      <c r="D189" s="417"/>
      <c r="E189" s="417"/>
      <c r="F189" s="131" t="s">
        <v>568</v>
      </c>
      <c r="G189" s="122"/>
      <c r="H189" s="95"/>
    </row>
    <row r="190" spans="1:8" ht="16.2" x14ac:dyDescent="0.3">
      <c r="A190" s="130"/>
      <c r="B190" s="130"/>
      <c r="C190" s="418" t="s">
        <v>41</v>
      </c>
      <c r="D190" s="418"/>
      <c r="E190" s="418"/>
      <c r="F190" s="131" t="s">
        <v>618</v>
      </c>
      <c r="G190" s="122"/>
      <c r="H190" s="95"/>
    </row>
    <row r="191" spans="1:8" ht="32.4" x14ac:dyDescent="0.3">
      <c r="A191" s="130"/>
      <c r="B191" s="130"/>
      <c r="C191" s="416" t="s">
        <v>228</v>
      </c>
      <c r="D191" s="416"/>
      <c r="E191" s="416"/>
      <c r="F191" s="132" t="s">
        <v>602</v>
      </c>
      <c r="G191" s="122"/>
      <c r="H191" s="95"/>
    </row>
    <row r="192" spans="1:8" ht="32.4" x14ac:dyDescent="0.3">
      <c r="A192" s="130"/>
      <c r="B192" s="130"/>
      <c r="C192" s="417" t="s">
        <v>254</v>
      </c>
      <c r="D192" s="417"/>
      <c r="E192" s="417"/>
      <c r="F192" s="132" t="s">
        <v>602</v>
      </c>
      <c r="G192" s="122"/>
      <c r="H192" s="95"/>
    </row>
    <row r="193" spans="1:8" ht="16.2" x14ac:dyDescent="0.3">
      <c r="A193" s="130"/>
      <c r="B193" s="130"/>
      <c r="C193" s="417" t="s">
        <v>255</v>
      </c>
      <c r="D193" s="417"/>
      <c r="E193" s="417"/>
      <c r="F193" s="131" t="s">
        <v>619</v>
      </c>
      <c r="G193" s="122"/>
      <c r="H193" s="95"/>
    </row>
    <row r="194" spans="1:8" ht="34.200000000000003" customHeight="1" x14ac:dyDescent="0.3">
      <c r="A194" s="188"/>
      <c r="B194" s="188"/>
      <c r="C194" s="486" t="s">
        <v>1075</v>
      </c>
      <c r="D194" s="487"/>
      <c r="E194" s="488"/>
      <c r="F194" s="122"/>
      <c r="G194" s="122"/>
      <c r="H194" s="95"/>
    </row>
    <row r="195" spans="1:8" ht="16.2" x14ac:dyDescent="0.3">
      <c r="A195" s="130"/>
      <c r="B195" s="130"/>
      <c r="C195" s="417" t="s">
        <v>256</v>
      </c>
      <c r="D195" s="417"/>
      <c r="E195" s="417"/>
      <c r="F195" s="131" t="s">
        <v>586</v>
      </c>
      <c r="G195" s="122"/>
      <c r="H195" s="95"/>
    </row>
    <row r="196" spans="1:8" ht="16.2" x14ac:dyDescent="0.3">
      <c r="A196" s="130"/>
      <c r="B196" s="130"/>
      <c r="C196" s="416" t="s">
        <v>257</v>
      </c>
      <c r="D196" s="416"/>
      <c r="E196" s="416"/>
      <c r="F196" s="131" t="s">
        <v>598</v>
      </c>
      <c r="G196" s="122"/>
      <c r="H196" s="95"/>
    </row>
    <row r="197" spans="1:8" ht="34.799999999999997" customHeight="1" x14ac:dyDescent="0.3">
      <c r="A197" s="188"/>
      <c r="B197" s="188"/>
      <c r="C197" s="405" t="s">
        <v>1076</v>
      </c>
      <c r="D197" s="405"/>
      <c r="E197" s="405"/>
      <c r="F197" s="122"/>
      <c r="G197" s="122"/>
      <c r="H197" s="95"/>
    </row>
    <row r="198" spans="1:8" ht="16.2" x14ac:dyDescent="0.3">
      <c r="A198" s="130"/>
      <c r="B198" s="130"/>
      <c r="C198" s="417" t="s">
        <v>258</v>
      </c>
      <c r="D198" s="417"/>
      <c r="E198" s="417"/>
      <c r="F198" s="131" t="s">
        <v>598</v>
      </c>
      <c r="G198" s="122"/>
      <c r="H198" s="95"/>
    </row>
    <row r="199" spans="1:8" ht="15.6" x14ac:dyDescent="0.3">
      <c r="A199" s="188"/>
      <c r="B199" s="188"/>
      <c r="C199" s="405" t="s">
        <v>259</v>
      </c>
      <c r="D199" s="405"/>
      <c r="E199" s="405"/>
      <c r="F199" s="122"/>
      <c r="G199" s="122"/>
      <c r="H199" s="95"/>
    </row>
    <row r="200" spans="1:8" ht="16.2" x14ac:dyDescent="0.3">
      <c r="A200" s="130"/>
      <c r="B200" s="130"/>
      <c r="C200" s="416" t="s">
        <v>260</v>
      </c>
      <c r="D200" s="416"/>
      <c r="E200" s="416"/>
      <c r="F200" s="131" t="s">
        <v>617</v>
      </c>
      <c r="G200" s="122"/>
      <c r="H200" s="95"/>
    </row>
    <row r="201" spans="1:8" ht="31.8" customHeight="1" x14ac:dyDescent="0.3">
      <c r="A201" s="188"/>
      <c r="B201" s="188"/>
      <c r="C201" s="405" t="s">
        <v>1077</v>
      </c>
      <c r="D201" s="405"/>
      <c r="E201" s="405"/>
      <c r="F201" s="122"/>
      <c r="G201" s="122"/>
      <c r="H201" s="95"/>
    </row>
    <row r="202" spans="1:8" ht="32.4" x14ac:dyDescent="0.3">
      <c r="A202" s="130"/>
      <c r="B202" s="130"/>
      <c r="C202" s="417" t="s">
        <v>261</v>
      </c>
      <c r="D202" s="417"/>
      <c r="E202" s="417"/>
      <c r="F202" s="132" t="s">
        <v>620</v>
      </c>
      <c r="G202" s="122"/>
      <c r="H202" s="95"/>
    </row>
    <row r="203" spans="1:8" ht="15.6" x14ac:dyDescent="0.3">
      <c r="A203" s="188"/>
      <c r="B203" s="188"/>
      <c r="C203" s="405" t="s">
        <v>262</v>
      </c>
      <c r="D203" s="405"/>
      <c r="E203" s="405"/>
      <c r="F203" s="122"/>
      <c r="G203" s="122"/>
      <c r="H203" s="95"/>
    </row>
    <row r="204" spans="1:8" ht="16.2" x14ac:dyDescent="0.3">
      <c r="A204" s="130"/>
      <c r="B204" s="130"/>
      <c r="C204" s="417" t="s">
        <v>263</v>
      </c>
      <c r="D204" s="417"/>
      <c r="E204" s="417"/>
      <c r="F204" s="131" t="s">
        <v>617</v>
      </c>
      <c r="G204" s="122"/>
      <c r="H204" s="95"/>
    </row>
    <row r="205" spans="1:8" ht="16.2" x14ac:dyDescent="0.3">
      <c r="A205" s="188"/>
      <c r="B205" s="188"/>
      <c r="C205" s="415" t="s">
        <v>264</v>
      </c>
      <c r="D205" s="415"/>
      <c r="E205" s="415"/>
      <c r="F205" s="122"/>
      <c r="G205" s="122"/>
      <c r="H205" s="95"/>
    </row>
    <row r="206" spans="1:8" ht="31.8" customHeight="1" x14ac:dyDescent="0.3">
      <c r="A206" s="188"/>
      <c r="B206" s="188"/>
      <c r="C206" s="405" t="s">
        <v>1078</v>
      </c>
      <c r="D206" s="405"/>
      <c r="E206" s="405"/>
      <c r="F206" s="122"/>
      <c r="G206" s="122"/>
      <c r="H206" s="95"/>
    </row>
    <row r="207" spans="1:8" ht="16.2" x14ac:dyDescent="0.3">
      <c r="A207" s="188"/>
      <c r="B207" s="188"/>
      <c r="C207" s="415" t="s">
        <v>265</v>
      </c>
      <c r="D207" s="415"/>
      <c r="E207" s="415"/>
      <c r="F207" s="122"/>
      <c r="G207" s="122"/>
      <c r="H207" s="95"/>
    </row>
    <row r="208" spans="1:8" ht="57" customHeight="1" x14ac:dyDescent="0.3">
      <c r="A208" s="188"/>
      <c r="B208" s="188"/>
      <c r="C208" s="405" t="s">
        <v>1079</v>
      </c>
      <c r="D208" s="405"/>
      <c r="E208" s="405"/>
      <c r="F208" s="122"/>
      <c r="G208" s="122"/>
      <c r="H208" s="95"/>
    </row>
    <row r="209" spans="1:8" ht="15.6" x14ac:dyDescent="0.3">
      <c r="A209" s="96">
        <f>SUM(A97:A98,A100:A102,A104:A112,A114:A115,A117,A126:A127,A129:A131,A133:A141,A143,A145,A148:A149,A152,A158,A160:A181,A183:A193,A195:A196,A198,A200,A202,A204)</f>
        <v>0</v>
      </c>
      <c r="B209" s="22">
        <v>76</v>
      </c>
      <c r="C209" s="419" t="s">
        <v>42</v>
      </c>
      <c r="D209" s="420"/>
      <c r="E209" s="421"/>
      <c r="F209" s="123"/>
      <c r="G209" s="123"/>
      <c r="H209" s="97"/>
    </row>
    <row r="210" spans="1:8" x14ac:dyDescent="0.3">
      <c r="A210" s="98"/>
      <c r="B210" s="22"/>
      <c r="C210" s="21"/>
      <c r="D210" s="21"/>
      <c r="E210" s="21"/>
      <c r="F210" s="124"/>
      <c r="G210" s="124"/>
      <c r="H210" s="99"/>
    </row>
    <row r="211" spans="1:8" ht="15.6" x14ac:dyDescent="0.3">
      <c r="A211" s="188"/>
      <c r="B211" s="188"/>
      <c r="C211" s="428" t="s">
        <v>1051</v>
      </c>
      <c r="D211" s="428"/>
      <c r="E211" s="428"/>
      <c r="F211" s="122"/>
      <c r="G211" s="122"/>
      <c r="H211" s="95"/>
    </row>
    <row r="212" spans="1:8" ht="16.2" x14ac:dyDescent="0.3">
      <c r="A212" s="188"/>
      <c r="B212" s="188"/>
      <c r="C212" s="376" t="s">
        <v>1021</v>
      </c>
      <c r="D212" s="377"/>
      <c r="E212" s="378"/>
      <c r="F212" s="131" t="s">
        <v>621</v>
      </c>
      <c r="G212" s="122"/>
      <c r="H212" s="95"/>
    </row>
    <row r="213" spans="1:8" ht="15.6" x14ac:dyDescent="0.3">
      <c r="A213" s="188"/>
      <c r="B213" s="188"/>
      <c r="C213" s="379" t="s">
        <v>925</v>
      </c>
      <c r="D213" s="380"/>
      <c r="E213" s="381"/>
      <c r="F213" s="122"/>
      <c r="G213" s="122"/>
      <c r="H213" s="95"/>
    </row>
    <row r="214" spans="1:8" ht="15.6" x14ac:dyDescent="0.3">
      <c r="A214" s="188"/>
      <c r="B214" s="188"/>
      <c r="C214" s="414" t="s">
        <v>43</v>
      </c>
      <c r="D214" s="414"/>
      <c r="E214" s="414"/>
      <c r="F214" s="122"/>
      <c r="G214" s="122"/>
      <c r="H214" s="95"/>
    </row>
    <row r="215" spans="1:8" ht="16.2" x14ac:dyDescent="0.3">
      <c r="A215" s="130"/>
      <c r="B215" s="130"/>
      <c r="C215" s="412" t="s">
        <v>44</v>
      </c>
      <c r="D215" s="412"/>
      <c r="E215" s="412"/>
      <c r="F215" s="131" t="s">
        <v>576</v>
      </c>
      <c r="G215" s="122"/>
      <c r="H215" s="95"/>
    </row>
    <row r="216" spans="1:8" ht="15.6" x14ac:dyDescent="0.3">
      <c r="A216" s="188"/>
      <c r="B216" s="188"/>
      <c r="C216" s="423" t="s">
        <v>266</v>
      </c>
      <c r="D216" s="423"/>
      <c r="E216" s="423"/>
      <c r="F216" s="122"/>
      <c r="G216" s="122"/>
      <c r="H216" s="95"/>
    </row>
    <row r="217" spans="1:8" ht="15.6" x14ac:dyDescent="0.3">
      <c r="A217" s="188"/>
      <c r="B217" s="188"/>
      <c r="C217" s="414" t="s">
        <v>45</v>
      </c>
      <c r="D217" s="414"/>
      <c r="E217" s="414"/>
      <c r="F217" s="122"/>
      <c r="G217" s="122"/>
      <c r="H217" s="95"/>
    </row>
    <row r="218" spans="1:8" ht="16.2" x14ac:dyDescent="0.3">
      <c r="A218" s="188"/>
      <c r="B218" s="188"/>
      <c r="C218" s="412" t="s">
        <v>44</v>
      </c>
      <c r="D218" s="412"/>
      <c r="E218" s="412"/>
      <c r="F218" s="131" t="s">
        <v>576</v>
      </c>
      <c r="G218" s="122"/>
      <c r="H218" s="95"/>
    </row>
    <row r="219" spans="1:8" ht="15.6" x14ac:dyDescent="0.3">
      <c r="A219" s="188"/>
      <c r="B219" s="188"/>
      <c r="C219" s="423" t="s">
        <v>267</v>
      </c>
      <c r="D219" s="423"/>
      <c r="E219" s="423"/>
      <c r="F219" s="122"/>
      <c r="G219" s="122"/>
      <c r="H219" s="95"/>
    </row>
    <row r="220" spans="1:8" ht="16.2" x14ac:dyDescent="0.3">
      <c r="A220" s="188"/>
      <c r="B220" s="188"/>
      <c r="C220" s="418" t="s">
        <v>46</v>
      </c>
      <c r="D220" s="418"/>
      <c r="E220" s="418"/>
      <c r="F220" s="131" t="s">
        <v>621</v>
      </c>
      <c r="G220" s="122"/>
      <c r="H220" s="95"/>
    </row>
    <row r="221" spans="1:8" ht="32.4" x14ac:dyDescent="0.3">
      <c r="A221" s="188"/>
      <c r="B221" s="188"/>
      <c r="C221" s="418" t="s">
        <v>268</v>
      </c>
      <c r="D221" s="418"/>
      <c r="E221" s="418"/>
      <c r="F221" s="132" t="s">
        <v>622</v>
      </c>
      <c r="G221" s="122"/>
      <c r="H221" s="95"/>
    </row>
    <row r="222" spans="1:8" ht="15.6" x14ac:dyDescent="0.3">
      <c r="A222" s="188"/>
      <c r="B222" s="188"/>
      <c r="C222" s="414" t="s">
        <v>269</v>
      </c>
      <c r="D222" s="414"/>
      <c r="E222" s="414"/>
      <c r="F222" s="122"/>
      <c r="G222" s="122"/>
      <c r="H222" s="95"/>
    </row>
    <row r="223" spans="1:8" ht="16.2" x14ac:dyDescent="0.3">
      <c r="A223" s="130"/>
      <c r="B223" s="130"/>
      <c r="C223" s="416" t="s">
        <v>270</v>
      </c>
      <c r="D223" s="416"/>
      <c r="E223" s="416"/>
      <c r="F223" s="131" t="s">
        <v>621</v>
      </c>
      <c r="G223" s="122"/>
      <c r="H223" s="95"/>
    </row>
    <row r="224" spans="1:8" ht="16.2" x14ac:dyDescent="0.3">
      <c r="A224" s="130"/>
      <c r="B224" s="130"/>
      <c r="C224" s="443" t="s">
        <v>271</v>
      </c>
      <c r="D224" s="444"/>
      <c r="E224" s="445"/>
      <c r="F224" s="131" t="s">
        <v>623</v>
      </c>
      <c r="G224" s="122"/>
      <c r="H224" s="95"/>
    </row>
    <row r="225" spans="1:8" ht="16.2" x14ac:dyDescent="0.3">
      <c r="A225" s="130"/>
      <c r="B225" s="130"/>
      <c r="C225" s="443" t="s">
        <v>272</v>
      </c>
      <c r="D225" s="444"/>
      <c r="E225" s="445"/>
      <c r="F225" s="131" t="s">
        <v>623</v>
      </c>
      <c r="G225" s="122"/>
      <c r="H225" s="95"/>
    </row>
    <row r="226" spans="1:8" ht="16.2" x14ac:dyDescent="0.3">
      <c r="A226" s="130"/>
      <c r="B226" s="130"/>
      <c r="C226" s="416" t="s">
        <v>273</v>
      </c>
      <c r="D226" s="416"/>
      <c r="E226" s="416"/>
      <c r="F226" s="131" t="s">
        <v>621</v>
      </c>
      <c r="G226" s="122"/>
      <c r="H226" s="95"/>
    </row>
    <row r="227" spans="1:8" ht="16.2" x14ac:dyDescent="0.3">
      <c r="A227" s="130"/>
      <c r="B227" s="130"/>
      <c r="C227" s="443" t="s">
        <v>274</v>
      </c>
      <c r="D227" s="444"/>
      <c r="E227" s="445"/>
      <c r="F227" s="131" t="s">
        <v>623</v>
      </c>
      <c r="G227" s="122"/>
      <c r="H227" s="95"/>
    </row>
    <row r="228" spans="1:8" ht="16.2" x14ac:dyDescent="0.3">
      <c r="A228" s="130"/>
      <c r="B228" s="130"/>
      <c r="C228" s="443" t="s">
        <v>275</v>
      </c>
      <c r="D228" s="444"/>
      <c r="E228" s="445"/>
      <c r="F228" s="131" t="s">
        <v>547</v>
      </c>
      <c r="G228" s="122"/>
      <c r="H228" s="95"/>
    </row>
    <row r="229" spans="1:8" ht="32.4" x14ac:dyDescent="0.3">
      <c r="A229" s="130"/>
      <c r="B229" s="130"/>
      <c r="C229" s="443" t="s">
        <v>276</v>
      </c>
      <c r="D229" s="444"/>
      <c r="E229" s="445"/>
      <c r="F229" s="132" t="s">
        <v>624</v>
      </c>
      <c r="G229" s="122"/>
      <c r="H229" s="95"/>
    </row>
    <row r="230" spans="1:8" ht="16.2" x14ac:dyDescent="0.3">
      <c r="A230" s="130"/>
      <c r="B230" s="130"/>
      <c r="C230" s="480" t="s">
        <v>277</v>
      </c>
      <c r="D230" s="481"/>
      <c r="E230" s="482"/>
      <c r="F230" s="131" t="s">
        <v>598</v>
      </c>
      <c r="G230" s="122"/>
      <c r="H230" s="95"/>
    </row>
    <row r="231" spans="1:8" ht="16.2" x14ac:dyDescent="0.3">
      <c r="A231" s="188"/>
      <c r="B231" s="188"/>
      <c r="C231" s="483" t="s">
        <v>278</v>
      </c>
      <c r="D231" s="484"/>
      <c r="E231" s="485"/>
      <c r="F231" s="122"/>
      <c r="G231" s="122"/>
      <c r="H231" s="95"/>
    </row>
    <row r="232" spans="1:8" ht="16.2" x14ac:dyDescent="0.3">
      <c r="A232" s="130"/>
      <c r="B232" s="130"/>
      <c r="C232" s="416" t="s">
        <v>279</v>
      </c>
      <c r="D232" s="416"/>
      <c r="E232" s="416"/>
      <c r="F232" s="131" t="s">
        <v>621</v>
      </c>
      <c r="G232" s="122"/>
      <c r="H232" s="95"/>
    </row>
    <row r="233" spans="1:8" ht="16.2" x14ac:dyDescent="0.3">
      <c r="A233" s="130"/>
      <c r="B233" s="130"/>
      <c r="C233" s="443" t="s">
        <v>274</v>
      </c>
      <c r="D233" s="444"/>
      <c r="E233" s="445"/>
      <c r="F233" s="131" t="s">
        <v>623</v>
      </c>
      <c r="G233" s="122"/>
      <c r="H233" s="95"/>
    </row>
    <row r="234" spans="1:8" ht="16.2" x14ac:dyDescent="0.3">
      <c r="A234" s="130"/>
      <c r="B234" s="130"/>
      <c r="C234" s="443" t="s">
        <v>280</v>
      </c>
      <c r="D234" s="444"/>
      <c r="E234" s="445"/>
      <c r="F234" s="131" t="s">
        <v>576</v>
      </c>
      <c r="G234" s="122"/>
      <c r="H234" s="95"/>
    </row>
    <row r="235" spans="1:8" ht="16.2" x14ac:dyDescent="0.3">
      <c r="A235" s="130"/>
      <c r="B235" s="130"/>
      <c r="C235" s="443" t="s">
        <v>281</v>
      </c>
      <c r="D235" s="444"/>
      <c r="E235" s="445"/>
      <c r="F235" s="131" t="s">
        <v>623</v>
      </c>
      <c r="G235" s="122"/>
      <c r="H235" s="95"/>
    </row>
    <row r="236" spans="1:8" ht="16.2" x14ac:dyDescent="0.3">
      <c r="A236" s="130"/>
      <c r="B236" s="130"/>
      <c r="C236" s="443" t="s">
        <v>282</v>
      </c>
      <c r="D236" s="444"/>
      <c r="E236" s="445"/>
      <c r="F236" s="131" t="s">
        <v>623</v>
      </c>
      <c r="G236" s="122"/>
      <c r="H236" s="95"/>
    </row>
    <row r="237" spans="1:8" ht="16.2" x14ac:dyDescent="0.3">
      <c r="A237" s="188"/>
      <c r="B237" s="188"/>
      <c r="C237" s="415" t="s">
        <v>283</v>
      </c>
      <c r="D237" s="415"/>
      <c r="E237" s="415"/>
      <c r="F237" s="122"/>
      <c r="G237" s="122"/>
      <c r="H237" s="95"/>
    </row>
    <row r="238" spans="1:8" ht="16.2" x14ac:dyDescent="0.3">
      <c r="A238" s="130"/>
      <c r="B238" s="130"/>
      <c r="C238" s="443" t="s">
        <v>284</v>
      </c>
      <c r="D238" s="444"/>
      <c r="E238" s="445"/>
      <c r="F238" s="131" t="s">
        <v>576</v>
      </c>
      <c r="G238" s="122"/>
      <c r="H238" s="95"/>
    </row>
    <row r="239" spans="1:8" ht="32.4" x14ac:dyDescent="0.3">
      <c r="A239" s="130"/>
      <c r="B239" s="130"/>
      <c r="C239" s="416" t="s">
        <v>285</v>
      </c>
      <c r="D239" s="416"/>
      <c r="E239" s="416"/>
      <c r="F239" s="132" t="s">
        <v>625</v>
      </c>
      <c r="G239" s="122"/>
      <c r="H239" s="95"/>
    </row>
    <row r="240" spans="1:8" ht="16.2" x14ac:dyDescent="0.3">
      <c r="A240" s="130"/>
      <c r="B240" s="130"/>
      <c r="C240" s="443" t="s">
        <v>286</v>
      </c>
      <c r="D240" s="444"/>
      <c r="E240" s="445"/>
      <c r="F240" s="131" t="s">
        <v>626</v>
      </c>
      <c r="G240" s="122"/>
      <c r="H240" s="95"/>
    </row>
    <row r="241" spans="1:8" ht="16.2" x14ac:dyDescent="0.3">
      <c r="A241" s="130"/>
      <c r="B241" s="130"/>
      <c r="C241" s="443" t="s">
        <v>287</v>
      </c>
      <c r="D241" s="444"/>
      <c r="E241" s="445"/>
      <c r="F241" s="131" t="s">
        <v>627</v>
      </c>
      <c r="G241" s="122"/>
      <c r="H241" s="95"/>
    </row>
    <row r="242" spans="1:8" ht="16.2" x14ac:dyDescent="0.3">
      <c r="A242" s="130"/>
      <c r="B242" s="130"/>
      <c r="C242" s="443" t="s">
        <v>288</v>
      </c>
      <c r="D242" s="444"/>
      <c r="E242" s="445"/>
      <c r="F242" s="131" t="s">
        <v>598</v>
      </c>
      <c r="G242" s="122"/>
      <c r="H242" s="95"/>
    </row>
    <row r="243" spans="1:8" ht="32.4" x14ac:dyDescent="0.3">
      <c r="A243" s="130"/>
      <c r="B243" s="130"/>
      <c r="C243" s="443" t="s">
        <v>289</v>
      </c>
      <c r="D243" s="444"/>
      <c r="E243" s="445"/>
      <c r="F243" s="132" t="s">
        <v>628</v>
      </c>
      <c r="G243" s="122"/>
      <c r="H243" s="95"/>
    </row>
    <row r="244" spans="1:8" ht="16.2" x14ac:dyDescent="0.3">
      <c r="A244" s="188"/>
      <c r="B244" s="188"/>
      <c r="C244" s="415" t="s">
        <v>290</v>
      </c>
      <c r="D244" s="415"/>
      <c r="E244" s="415"/>
      <c r="F244" s="122"/>
      <c r="G244" s="122"/>
      <c r="H244" s="95"/>
    </row>
    <row r="245" spans="1:8" ht="16.2" x14ac:dyDescent="0.3">
      <c r="A245" s="130"/>
      <c r="B245" s="130"/>
      <c r="C245" s="477" t="s">
        <v>291</v>
      </c>
      <c r="D245" s="478"/>
      <c r="E245" s="479"/>
      <c r="F245" s="131" t="s">
        <v>621</v>
      </c>
      <c r="G245" s="122"/>
      <c r="H245" s="95"/>
    </row>
    <row r="246" spans="1:8" ht="48.6" x14ac:dyDescent="0.3">
      <c r="A246" s="130"/>
      <c r="B246" s="130"/>
      <c r="C246" s="443" t="s">
        <v>292</v>
      </c>
      <c r="D246" s="444"/>
      <c r="E246" s="445"/>
      <c r="F246" s="132" t="s">
        <v>629</v>
      </c>
      <c r="G246" s="122"/>
      <c r="H246" s="95"/>
    </row>
    <row r="247" spans="1:8" ht="16.2" x14ac:dyDescent="0.3">
      <c r="A247" s="188"/>
      <c r="B247" s="188"/>
      <c r="C247" s="415" t="s">
        <v>293</v>
      </c>
      <c r="D247" s="415"/>
      <c r="E247" s="415"/>
      <c r="F247" s="122"/>
      <c r="G247" s="122"/>
      <c r="H247" s="95"/>
    </row>
    <row r="248" spans="1:8" ht="16.2" x14ac:dyDescent="0.3">
      <c r="A248" s="130"/>
      <c r="B248" s="130"/>
      <c r="C248" s="416" t="s">
        <v>294</v>
      </c>
      <c r="D248" s="416"/>
      <c r="E248" s="416"/>
      <c r="F248" s="131" t="s">
        <v>621</v>
      </c>
      <c r="G248" s="122"/>
      <c r="H248" s="95"/>
    </row>
    <row r="249" spans="1:8" ht="32.4" x14ac:dyDescent="0.3">
      <c r="A249" s="130"/>
      <c r="B249" s="130"/>
      <c r="C249" s="443" t="s">
        <v>295</v>
      </c>
      <c r="D249" s="444"/>
      <c r="E249" s="445"/>
      <c r="F249" s="132" t="s">
        <v>630</v>
      </c>
      <c r="G249" s="122"/>
      <c r="H249" s="95"/>
    </row>
    <row r="250" spans="1:8" ht="15.6" x14ac:dyDescent="0.3">
      <c r="A250" s="188"/>
      <c r="B250" s="188"/>
      <c r="C250" s="413" t="s">
        <v>47</v>
      </c>
      <c r="D250" s="413"/>
      <c r="E250" s="413"/>
      <c r="F250" s="122"/>
      <c r="G250" s="122"/>
      <c r="H250" s="95"/>
    </row>
    <row r="251" spans="1:8" ht="15.6" x14ac:dyDescent="0.3">
      <c r="A251" s="96">
        <f>SUM(A215,A223:A230,A232:A236,A238:A243,A245:A246,A248:A249)</f>
        <v>0</v>
      </c>
      <c r="B251" s="22">
        <v>24</v>
      </c>
      <c r="C251" s="419" t="s">
        <v>48</v>
      </c>
      <c r="D251" s="420"/>
      <c r="E251" s="421"/>
      <c r="F251" s="123"/>
      <c r="G251" s="123"/>
      <c r="H251" s="97"/>
    </row>
    <row r="252" spans="1:8" x14ac:dyDescent="0.3">
      <c r="A252" s="98"/>
      <c r="B252" s="22"/>
      <c r="C252" s="21"/>
      <c r="D252" s="21"/>
      <c r="E252" s="21"/>
      <c r="F252" s="124"/>
      <c r="G252" s="124"/>
      <c r="H252" s="99"/>
    </row>
    <row r="253" spans="1:8" ht="32.4" x14ac:dyDescent="0.3">
      <c r="A253" s="130"/>
      <c r="B253" s="130"/>
      <c r="C253" s="426" t="s">
        <v>49</v>
      </c>
      <c r="D253" s="426"/>
      <c r="E253" s="426"/>
      <c r="F253" s="132" t="s">
        <v>631</v>
      </c>
      <c r="G253" s="122"/>
      <c r="H253" s="95"/>
    </row>
    <row r="254" spans="1:8" ht="64.8" x14ac:dyDescent="0.3">
      <c r="A254" s="130"/>
      <c r="B254" s="130"/>
      <c r="C254" s="418" t="s">
        <v>50</v>
      </c>
      <c r="D254" s="418"/>
      <c r="E254" s="418"/>
      <c r="F254" s="132" t="s">
        <v>632</v>
      </c>
      <c r="G254" s="122"/>
      <c r="H254" s="95"/>
    </row>
    <row r="255" spans="1:8" ht="129.6" x14ac:dyDescent="0.3">
      <c r="A255" s="130"/>
      <c r="B255" s="130"/>
      <c r="C255" s="418" t="s">
        <v>51</v>
      </c>
      <c r="D255" s="418"/>
      <c r="E255" s="418"/>
      <c r="F255" s="132" t="s">
        <v>633</v>
      </c>
      <c r="G255" s="122"/>
      <c r="H255" s="95"/>
    </row>
    <row r="256" spans="1:8" ht="16.2" x14ac:dyDescent="0.3">
      <c r="A256" s="130"/>
      <c r="B256" s="130"/>
      <c r="C256" s="469" t="s">
        <v>634</v>
      </c>
      <c r="D256" s="469"/>
      <c r="E256" s="469"/>
      <c r="F256" s="132" t="s">
        <v>635</v>
      </c>
      <c r="G256" s="122"/>
      <c r="H256" s="95"/>
    </row>
    <row r="257" spans="1:8" ht="16.2" x14ac:dyDescent="0.3">
      <c r="A257" s="130"/>
      <c r="B257" s="130"/>
      <c r="C257" s="467" t="s">
        <v>636</v>
      </c>
      <c r="D257" s="467"/>
      <c r="E257" s="467"/>
      <c r="F257" s="132" t="s">
        <v>635</v>
      </c>
      <c r="G257" s="122"/>
      <c r="H257" s="95"/>
    </row>
    <row r="258" spans="1:8" ht="16.2" x14ac:dyDescent="0.3">
      <c r="A258" s="130"/>
      <c r="B258" s="130"/>
      <c r="C258" s="468" t="s">
        <v>637</v>
      </c>
      <c r="D258" s="468"/>
      <c r="E258" s="468"/>
      <c r="F258" s="132" t="s">
        <v>635</v>
      </c>
      <c r="G258" s="122"/>
      <c r="H258" s="95"/>
    </row>
    <row r="259" spans="1:8" ht="16.2" x14ac:dyDescent="0.3">
      <c r="A259" s="130"/>
      <c r="B259" s="130"/>
      <c r="C259" s="468" t="s">
        <v>638</v>
      </c>
      <c r="D259" s="468"/>
      <c r="E259" s="468"/>
      <c r="F259" s="132" t="s">
        <v>635</v>
      </c>
      <c r="G259" s="122"/>
      <c r="H259" s="95"/>
    </row>
    <row r="260" spans="1:8" ht="16.2" x14ac:dyDescent="0.3">
      <c r="A260" s="130"/>
      <c r="B260" s="130"/>
      <c r="C260" s="469" t="s">
        <v>639</v>
      </c>
      <c r="D260" s="469"/>
      <c r="E260" s="469"/>
      <c r="F260" s="132" t="s">
        <v>640</v>
      </c>
      <c r="G260" s="122"/>
      <c r="H260" s="95"/>
    </row>
    <row r="261" spans="1:8" ht="16.2" x14ac:dyDescent="0.3">
      <c r="A261" s="130"/>
      <c r="B261" s="130"/>
      <c r="C261" s="467" t="s">
        <v>641</v>
      </c>
      <c r="D261" s="467"/>
      <c r="E261" s="467"/>
      <c r="F261" s="132" t="s">
        <v>642</v>
      </c>
      <c r="G261" s="122"/>
      <c r="H261" s="95"/>
    </row>
    <row r="262" spans="1:8" ht="16.2" x14ac:dyDescent="0.3">
      <c r="A262" s="130"/>
      <c r="B262" s="130"/>
      <c r="C262" s="467" t="s">
        <v>643</v>
      </c>
      <c r="D262" s="467"/>
      <c r="E262" s="467"/>
      <c r="F262" s="132" t="s">
        <v>572</v>
      </c>
      <c r="G262" s="122"/>
      <c r="H262" s="95"/>
    </row>
    <row r="263" spans="1:8" ht="16.2" x14ac:dyDescent="0.3">
      <c r="A263" s="130"/>
      <c r="B263" s="130"/>
      <c r="C263" s="467" t="s">
        <v>644</v>
      </c>
      <c r="D263" s="467"/>
      <c r="E263" s="467"/>
      <c r="F263" s="132" t="s">
        <v>645</v>
      </c>
      <c r="G263" s="122"/>
      <c r="H263" s="95"/>
    </row>
    <row r="264" spans="1:8" ht="16.2" x14ac:dyDescent="0.3">
      <c r="A264" s="130"/>
      <c r="B264" s="130"/>
      <c r="C264" s="468" t="s">
        <v>646</v>
      </c>
      <c r="D264" s="468"/>
      <c r="E264" s="468"/>
      <c r="F264" s="132" t="s">
        <v>645</v>
      </c>
      <c r="G264" s="122"/>
      <c r="H264" s="95"/>
    </row>
    <row r="265" spans="1:8" ht="16.2" x14ac:dyDescent="0.3">
      <c r="A265" s="130"/>
      <c r="B265" s="130"/>
      <c r="C265" s="468" t="s">
        <v>647</v>
      </c>
      <c r="D265" s="468"/>
      <c r="E265" s="468"/>
      <c r="F265" s="132" t="s">
        <v>645</v>
      </c>
      <c r="G265" s="122"/>
      <c r="H265" s="95"/>
    </row>
    <row r="266" spans="1:8" ht="16.2" x14ac:dyDescent="0.3">
      <c r="A266" s="130"/>
      <c r="B266" s="130"/>
      <c r="C266" s="468" t="s">
        <v>648</v>
      </c>
      <c r="D266" s="468"/>
      <c r="E266" s="468"/>
      <c r="F266" s="132" t="s">
        <v>645</v>
      </c>
      <c r="G266" s="122"/>
      <c r="H266" s="95"/>
    </row>
    <row r="267" spans="1:8" ht="16.2" x14ac:dyDescent="0.3">
      <c r="A267" s="130"/>
      <c r="B267" s="130"/>
      <c r="C267" s="467" t="s">
        <v>649</v>
      </c>
      <c r="D267" s="467"/>
      <c r="E267" s="467"/>
      <c r="F267" s="132" t="s">
        <v>571</v>
      </c>
      <c r="G267" s="122"/>
      <c r="H267" s="95"/>
    </row>
    <row r="268" spans="1:8" ht="16.2" x14ac:dyDescent="0.3">
      <c r="A268" s="130"/>
      <c r="B268" s="130"/>
      <c r="C268" s="467" t="s">
        <v>650</v>
      </c>
      <c r="D268" s="467"/>
      <c r="E268" s="467"/>
      <c r="F268" s="132" t="s">
        <v>651</v>
      </c>
      <c r="G268" s="122"/>
      <c r="H268" s="95"/>
    </row>
    <row r="269" spans="1:8" ht="16.2" x14ac:dyDescent="0.3">
      <c r="A269" s="130"/>
      <c r="B269" s="130"/>
      <c r="C269" s="467" t="s">
        <v>652</v>
      </c>
      <c r="D269" s="467"/>
      <c r="E269" s="467"/>
      <c r="F269" s="132" t="s">
        <v>653</v>
      </c>
      <c r="G269" s="122"/>
      <c r="H269" s="95"/>
    </row>
    <row r="270" spans="1:8" ht="16.2" x14ac:dyDescent="0.3">
      <c r="A270" s="130"/>
      <c r="B270" s="130"/>
      <c r="C270" s="467" t="s">
        <v>654</v>
      </c>
      <c r="D270" s="467"/>
      <c r="E270" s="467"/>
      <c r="F270" s="132" t="s">
        <v>653</v>
      </c>
      <c r="G270" s="122"/>
      <c r="H270" s="95"/>
    </row>
    <row r="271" spans="1:8" ht="16.2" x14ac:dyDescent="0.3">
      <c r="A271" s="130"/>
      <c r="B271" s="130"/>
      <c r="C271" s="467" t="s">
        <v>655</v>
      </c>
      <c r="D271" s="467"/>
      <c r="E271" s="467"/>
      <c r="F271" s="132" t="s">
        <v>656</v>
      </c>
      <c r="G271" s="122"/>
      <c r="H271" s="95"/>
    </row>
    <row r="272" spans="1:8" ht="16.2" x14ac:dyDescent="0.3">
      <c r="A272" s="130"/>
      <c r="B272" s="130"/>
      <c r="C272" s="469" t="s">
        <v>657</v>
      </c>
      <c r="D272" s="469"/>
      <c r="E272" s="469"/>
      <c r="F272" s="132" t="s">
        <v>658</v>
      </c>
      <c r="G272" s="122"/>
      <c r="H272" s="95"/>
    </row>
    <row r="273" spans="1:8" ht="16.2" x14ac:dyDescent="0.3">
      <c r="A273" s="215"/>
      <c r="B273" s="215"/>
      <c r="C273" s="473" t="s">
        <v>1041</v>
      </c>
      <c r="D273" s="474"/>
      <c r="E273" s="475"/>
      <c r="F273" s="213"/>
      <c r="G273" s="122"/>
      <c r="H273" s="95"/>
    </row>
    <row r="274" spans="1:8" ht="16.2" x14ac:dyDescent="0.3">
      <c r="A274" s="215"/>
      <c r="B274" s="215"/>
      <c r="C274" s="473" t="s">
        <v>1040</v>
      </c>
      <c r="D274" s="474"/>
      <c r="E274" s="475"/>
      <c r="F274" s="213"/>
      <c r="G274" s="122"/>
      <c r="H274" s="95"/>
    </row>
    <row r="275" spans="1:8" ht="16.2" x14ac:dyDescent="0.3">
      <c r="A275" s="215"/>
      <c r="B275" s="215"/>
      <c r="C275" s="473" t="s">
        <v>1039</v>
      </c>
      <c r="D275" s="474"/>
      <c r="E275" s="475"/>
      <c r="F275" s="213"/>
      <c r="G275" s="122"/>
      <c r="H275" s="95"/>
    </row>
    <row r="276" spans="1:8" ht="18" customHeight="1" x14ac:dyDescent="0.3">
      <c r="A276" s="215"/>
      <c r="B276" s="215"/>
      <c r="C276" s="470" t="s">
        <v>866</v>
      </c>
      <c r="D276" s="471"/>
      <c r="E276" s="472"/>
      <c r="F276" s="213"/>
      <c r="G276" s="122"/>
      <c r="H276" s="95"/>
    </row>
    <row r="277" spans="1:8" ht="48.6" x14ac:dyDescent="0.3">
      <c r="A277" s="130"/>
      <c r="B277" s="130"/>
      <c r="C277" s="476" t="s">
        <v>52</v>
      </c>
      <c r="D277" s="476"/>
      <c r="E277" s="476"/>
      <c r="F277" s="132" t="s">
        <v>659</v>
      </c>
      <c r="G277" s="122"/>
      <c r="H277" s="95"/>
    </row>
    <row r="278" spans="1:8" ht="15.6" x14ac:dyDescent="0.3">
      <c r="A278" s="188"/>
      <c r="B278" s="188"/>
      <c r="C278" s="427" t="s">
        <v>53</v>
      </c>
      <c r="D278" s="427"/>
      <c r="E278" s="427"/>
      <c r="F278" s="122"/>
      <c r="G278" s="122"/>
      <c r="H278" s="95"/>
    </row>
    <row r="279" spans="1:8" ht="15.6" x14ac:dyDescent="0.3">
      <c r="A279" s="188"/>
      <c r="B279" s="188"/>
      <c r="C279" s="427" t="s">
        <v>54</v>
      </c>
      <c r="D279" s="427"/>
      <c r="E279" s="427"/>
      <c r="F279" s="122"/>
      <c r="G279" s="122"/>
      <c r="H279" s="95"/>
    </row>
    <row r="280" spans="1:8" ht="28.2" customHeight="1" x14ac:dyDescent="0.3">
      <c r="A280" s="188"/>
      <c r="B280" s="188"/>
      <c r="C280" s="376" t="s">
        <v>55</v>
      </c>
      <c r="D280" s="377"/>
      <c r="E280" s="378"/>
      <c r="F280" s="122"/>
      <c r="G280" s="122"/>
      <c r="H280" s="95"/>
    </row>
    <row r="281" spans="1:8" ht="15.6" x14ac:dyDescent="0.3">
      <c r="A281" s="188"/>
      <c r="B281" s="188"/>
      <c r="C281" s="427" t="s">
        <v>55</v>
      </c>
      <c r="D281" s="427"/>
      <c r="E281" s="427"/>
      <c r="F281" s="122"/>
      <c r="G281" s="122"/>
      <c r="H281" s="95"/>
    </row>
    <row r="282" spans="1:8" ht="15.6" x14ac:dyDescent="0.3">
      <c r="A282" s="188"/>
      <c r="B282" s="188"/>
      <c r="C282" s="427" t="s">
        <v>56</v>
      </c>
      <c r="D282" s="427"/>
      <c r="E282" s="427"/>
      <c r="F282" s="122"/>
      <c r="G282" s="122"/>
      <c r="H282" s="95"/>
    </row>
    <row r="283" spans="1:8" ht="15.6" x14ac:dyDescent="0.3">
      <c r="A283" s="188"/>
      <c r="B283" s="188"/>
      <c r="C283" s="427" t="s">
        <v>57</v>
      </c>
      <c r="D283" s="427"/>
      <c r="E283" s="427"/>
      <c r="F283" s="122"/>
      <c r="G283" s="122"/>
      <c r="H283" s="95"/>
    </row>
    <row r="284" spans="1:8" ht="15.6" x14ac:dyDescent="0.3">
      <c r="A284" s="188"/>
      <c r="B284" s="188"/>
      <c r="C284" s="427" t="s">
        <v>58</v>
      </c>
      <c r="D284" s="427"/>
      <c r="E284" s="427"/>
      <c r="F284" s="122"/>
      <c r="G284" s="122"/>
      <c r="H284" s="95"/>
    </row>
    <row r="285" spans="1:8" ht="15.6" x14ac:dyDescent="0.3">
      <c r="A285" s="96">
        <f>SUM(A277,A253:A272)</f>
        <v>0</v>
      </c>
      <c r="B285" s="22">
        <v>21</v>
      </c>
      <c r="C285" s="419" t="s">
        <v>59</v>
      </c>
      <c r="D285" s="420"/>
      <c r="E285" s="420"/>
      <c r="F285" s="123"/>
      <c r="G285" s="123"/>
      <c r="H285" s="97"/>
    </row>
    <row r="286" spans="1:8" ht="15.6" x14ac:dyDescent="0.3">
      <c r="A286" s="100"/>
      <c r="B286" s="81"/>
      <c r="C286" s="241"/>
      <c r="D286" s="242"/>
      <c r="E286" s="242"/>
      <c r="F286" s="124"/>
      <c r="G286" s="124"/>
      <c r="H286" s="99"/>
    </row>
    <row r="287" spans="1:8" ht="32.4" x14ac:dyDescent="0.3">
      <c r="A287" s="130"/>
      <c r="B287" s="130"/>
      <c r="C287" s="426" t="s">
        <v>60</v>
      </c>
      <c r="D287" s="426"/>
      <c r="E287" s="426"/>
      <c r="F287" s="132" t="s">
        <v>660</v>
      </c>
      <c r="G287" s="122"/>
      <c r="H287" s="95"/>
    </row>
    <row r="288" spans="1:8" ht="15.6" x14ac:dyDescent="0.3">
      <c r="A288" s="188"/>
      <c r="B288" s="188"/>
      <c r="C288" s="414" t="s">
        <v>61</v>
      </c>
      <c r="D288" s="414"/>
      <c r="E288" s="414"/>
      <c r="F288" s="122"/>
      <c r="G288" s="122"/>
      <c r="H288" s="95"/>
    </row>
    <row r="289" spans="1:8" ht="15.6" x14ac:dyDescent="0.3">
      <c r="A289" s="188"/>
      <c r="B289" s="188"/>
      <c r="C289" s="414" t="s">
        <v>62</v>
      </c>
      <c r="D289" s="414"/>
      <c r="E289" s="414"/>
      <c r="F289" s="122"/>
      <c r="G289" s="122"/>
      <c r="H289" s="95"/>
    </row>
    <row r="290" spans="1:8" ht="32.4" x14ac:dyDescent="0.3">
      <c r="A290" s="130"/>
      <c r="B290" s="130"/>
      <c r="C290" s="418" t="s">
        <v>63</v>
      </c>
      <c r="D290" s="418"/>
      <c r="E290" s="418"/>
      <c r="F290" s="132" t="s">
        <v>596</v>
      </c>
      <c r="G290" s="122"/>
      <c r="H290" s="95"/>
    </row>
    <row r="291" spans="1:8" ht="15.6" x14ac:dyDescent="0.3">
      <c r="A291" s="96">
        <f>SUM(A287,A290)</f>
        <v>0</v>
      </c>
      <c r="B291" s="22">
        <v>2</v>
      </c>
      <c r="C291" s="419" t="s">
        <v>64</v>
      </c>
      <c r="D291" s="420"/>
      <c r="E291" s="421"/>
      <c r="F291" s="123"/>
      <c r="G291" s="123"/>
      <c r="H291" s="97"/>
    </row>
    <row r="292" spans="1:8" x14ac:dyDescent="0.3">
      <c r="A292" s="98"/>
      <c r="B292" s="22"/>
      <c r="C292" s="21"/>
      <c r="D292" s="21"/>
      <c r="E292" s="21"/>
      <c r="F292" s="124"/>
      <c r="G292" s="124"/>
      <c r="H292" s="99"/>
    </row>
    <row r="293" spans="1:8" ht="16.2" x14ac:dyDescent="0.3">
      <c r="A293" s="130"/>
      <c r="B293" s="130"/>
      <c r="C293" s="426" t="s">
        <v>65</v>
      </c>
      <c r="D293" s="426"/>
      <c r="E293" s="426"/>
      <c r="F293" s="131" t="s">
        <v>661</v>
      </c>
      <c r="G293" s="122"/>
      <c r="H293" s="95"/>
    </row>
    <row r="294" spans="1:8" ht="16.2" x14ac:dyDescent="0.3">
      <c r="A294" s="130"/>
      <c r="B294" s="130"/>
      <c r="C294" s="422" t="s">
        <v>296</v>
      </c>
      <c r="D294" s="422"/>
      <c r="E294" s="422"/>
      <c r="F294" s="131" t="s">
        <v>662</v>
      </c>
      <c r="G294" s="122"/>
      <c r="H294" s="95"/>
    </row>
    <row r="295" spans="1:8" ht="15.6" x14ac:dyDescent="0.3">
      <c r="A295" s="188"/>
      <c r="B295" s="188"/>
      <c r="C295" s="414" t="s">
        <v>66</v>
      </c>
      <c r="D295" s="414"/>
      <c r="E295" s="414"/>
      <c r="F295" s="122"/>
      <c r="G295" s="122"/>
      <c r="H295" s="95"/>
    </row>
    <row r="296" spans="1:8" ht="15.6" x14ac:dyDescent="0.3">
      <c r="A296" s="188"/>
      <c r="B296" s="188"/>
      <c r="C296" s="423" t="s">
        <v>297</v>
      </c>
      <c r="D296" s="423"/>
      <c r="E296" s="423"/>
      <c r="F296" s="122"/>
      <c r="G296" s="122"/>
      <c r="H296" s="95"/>
    </row>
    <row r="297" spans="1:8" ht="16.2" x14ac:dyDescent="0.3">
      <c r="A297" s="130"/>
      <c r="B297" s="130"/>
      <c r="C297" s="418" t="s">
        <v>67</v>
      </c>
      <c r="D297" s="418"/>
      <c r="E297" s="418"/>
      <c r="F297" s="131" t="s">
        <v>662</v>
      </c>
      <c r="G297" s="122"/>
      <c r="H297" s="95"/>
    </row>
    <row r="298" spans="1:8" ht="15.6" x14ac:dyDescent="0.3">
      <c r="A298" s="188"/>
      <c r="B298" s="188"/>
      <c r="C298" s="424" t="s">
        <v>1085</v>
      </c>
      <c r="D298" s="424"/>
      <c r="E298" s="424"/>
      <c r="F298" s="122"/>
      <c r="G298" s="122"/>
      <c r="H298" s="95"/>
    </row>
    <row r="299" spans="1:8" ht="15.6" x14ac:dyDescent="0.3">
      <c r="A299" s="188"/>
      <c r="B299" s="188"/>
      <c r="C299" s="425" t="s">
        <v>298</v>
      </c>
      <c r="D299" s="425"/>
      <c r="E299" s="425"/>
      <c r="F299" s="122"/>
      <c r="G299" s="122"/>
      <c r="H299" s="95"/>
    </row>
    <row r="300" spans="1:8" ht="16.2" x14ac:dyDescent="0.3">
      <c r="A300" s="130"/>
      <c r="B300" s="130"/>
      <c r="C300" s="418" t="s">
        <v>663</v>
      </c>
      <c r="D300" s="418"/>
      <c r="E300" s="418"/>
      <c r="F300" s="131" t="s">
        <v>662</v>
      </c>
      <c r="G300" s="122"/>
      <c r="H300" s="95"/>
    </row>
    <row r="301" spans="1:8" ht="16.2" x14ac:dyDescent="0.3">
      <c r="A301" s="130"/>
      <c r="B301" s="130"/>
      <c r="C301" s="418" t="s">
        <v>68</v>
      </c>
      <c r="D301" s="418"/>
      <c r="E301" s="418"/>
      <c r="F301" s="131" t="s">
        <v>662</v>
      </c>
      <c r="G301" s="122"/>
      <c r="H301" s="95"/>
    </row>
    <row r="302" spans="1:8" ht="16.2" x14ac:dyDescent="0.3">
      <c r="A302" s="130"/>
      <c r="B302" s="130"/>
      <c r="C302" s="418" t="s">
        <v>69</v>
      </c>
      <c r="D302" s="418"/>
      <c r="E302" s="418"/>
      <c r="F302" s="131" t="s">
        <v>662</v>
      </c>
      <c r="G302" s="122"/>
      <c r="H302" s="95"/>
    </row>
    <row r="303" spans="1:8" ht="16.2" x14ac:dyDescent="0.3">
      <c r="A303" s="130"/>
      <c r="B303" s="130"/>
      <c r="C303" s="418" t="s">
        <v>70</v>
      </c>
      <c r="D303" s="418"/>
      <c r="E303" s="418"/>
      <c r="F303" s="131" t="s">
        <v>662</v>
      </c>
      <c r="G303" s="122"/>
      <c r="H303" s="95"/>
    </row>
    <row r="304" spans="1:8" ht="15.6" x14ac:dyDescent="0.3">
      <c r="A304" s="96">
        <f>SUM(A293:A294,A297,A300:A303)</f>
        <v>0</v>
      </c>
      <c r="B304" s="22">
        <v>7</v>
      </c>
      <c r="C304" s="419" t="s">
        <v>71</v>
      </c>
      <c r="D304" s="420"/>
      <c r="E304" s="421"/>
      <c r="F304" s="123"/>
      <c r="G304" s="123"/>
      <c r="H304" s="97"/>
    </row>
    <row r="305" spans="1:8" x14ac:dyDescent="0.3">
      <c r="A305" s="98"/>
      <c r="B305" s="22"/>
      <c r="C305" s="21"/>
      <c r="D305" s="21"/>
      <c r="E305" s="21"/>
      <c r="F305" s="124"/>
      <c r="G305" s="124"/>
      <c r="H305" s="99"/>
    </row>
    <row r="306" spans="1:8" ht="64.8" x14ac:dyDescent="0.3">
      <c r="A306" s="130"/>
      <c r="B306" s="130"/>
      <c r="C306" s="426" t="s">
        <v>72</v>
      </c>
      <c r="D306" s="426"/>
      <c r="E306" s="426"/>
      <c r="F306" s="132" t="s">
        <v>664</v>
      </c>
      <c r="G306" s="122"/>
      <c r="H306" s="95"/>
    </row>
    <row r="307" spans="1:8" ht="16.2" x14ac:dyDescent="0.3">
      <c r="A307" s="188"/>
      <c r="B307" s="188"/>
      <c r="C307" s="489" t="s">
        <v>926</v>
      </c>
      <c r="D307" s="490"/>
      <c r="E307" s="491"/>
      <c r="F307" s="219"/>
      <c r="G307" s="122"/>
      <c r="H307" s="95"/>
    </row>
    <row r="308" spans="1:8" ht="16.2" x14ac:dyDescent="0.3">
      <c r="A308" s="130"/>
      <c r="B308" s="130"/>
      <c r="C308" s="418" t="s">
        <v>73</v>
      </c>
      <c r="D308" s="418"/>
      <c r="E308" s="418"/>
      <c r="F308" s="131" t="s">
        <v>566</v>
      </c>
      <c r="G308" s="122"/>
      <c r="H308" s="95"/>
    </row>
    <row r="309" spans="1:8" ht="48.6" x14ac:dyDescent="0.3">
      <c r="A309" s="130"/>
      <c r="B309" s="130"/>
      <c r="C309" s="422" t="s">
        <v>300</v>
      </c>
      <c r="D309" s="422"/>
      <c r="E309" s="422"/>
      <c r="F309" s="132" t="s">
        <v>665</v>
      </c>
      <c r="G309" s="122"/>
      <c r="H309" s="95"/>
    </row>
    <row r="310" spans="1:8" ht="48.6" x14ac:dyDescent="0.3">
      <c r="A310" s="130"/>
      <c r="B310" s="130"/>
      <c r="C310" s="418" t="s">
        <v>74</v>
      </c>
      <c r="D310" s="418"/>
      <c r="E310" s="418"/>
      <c r="F310" s="132" t="s">
        <v>666</v>
      </c>
      <c r="G310" s="122"/>
      <c r="H310" s="95"/>
    </row>
    <row r="311" spans="1:8" ht="16.2" x14ac:dyDescent="0.3">
      <c r="A311" s="130"/>
      <c r="B311" s="130"/>
      <c r="C311" s="418" t="s">
        <v>75</v>
      </c>
      <c r="D311" s="418"/>
      <c r="E311" s="418"/>
      <c r="F311" s="131" t="s">
        <v>667</v>
      </c>
      <c r="G311" s="122"/>
      <c r="H311" s="95"/>
    </row>
    <row r="312" spans="1:8" ht="32.4" x14ac:dyDescent="0.3">
      <c r="A312" s="130"/>
      <c r="B312" s="130"/>
      <c r="C312" s="418" t="s">
        <v>76</v>
      </c>
      <c r="D312" s="418"/>
      <c r="E312" s="418"/>
      <c r="F312" s="132" t="s">
        <v>668</v>
      </c>
      <c r="G312" s="122"/>
      <c r="H312" s="95"/>
    </row>
    <row r="313" spans="1:8" ht="15.6" x14ac:dyDescent="0.3">
      <c r="A313" s="96">
        <f>SUM(A308:A312,A306)</f>
        <v>0</v>
      </c>
      <c r="B313" s="22">
        <v>6</v>
      </c>
      <c r="C313" s="419" t="s">
        <v>77</v>
      </c>
      <c r="D313" s="420"/>
      <c r="E313" s="421"/>
      <c r="F313" s="123"/>
      <c r="G313" s="123"/>
      <c r="H313" s="97"/>
    </row>
    <row r="314" spans="1:8" x14ac:dyDescent="0.3">
      <c r="A314" s="98"/>
      <c r="B314" s="22"/>
      <c r="C314" s="21"/>
      <c r="D314" s="21"/>
      <c r="E314" s="21"/>
      <c r="F314" s="124"/>
      <c r="G314" s="124"/>
      <c r="H314" s="99"/>
    </row>
    <row r="315" spans="1:8" ht="162" x14ac:dyDescent="0.3">
      <c r="A315" s="130"/>
      <c r="B315" s="130"/>
      <c r="C315" s="426" t="s">
        <v>78</v>
      </c>
      <c r="D315" s="426"/>
      <c r="E315" s="426"/>
      <c r="F315" s="132" t="s">
        <v>669</v>
      </c>
      <c r="G315" s="122"/>
      <c r="H315" s="95"/>
    </row>
    <row r="316" spans="1:8" ht="15.6" x14ac:dyDescent="0.3">
      <c r="A316" s="188"/>
      <c r="B316" s="188"/>
      <c r="C316" s="423" t="s">
        <v>301</v>
      </c>
      <c r="D316" s="423"/>
      <c r="E316" s="423"/>
      <c r="F316" s="122"/>
      <c r="G316" s="122"/>
      <c r="H316" s="95"/>
    </row>
    <row r="317" spans="1:8" ht="16.2" x14ac:dyDescent="0.3">
      <c r="A317" s="130"/>
      <c r="B317" s="130"/>
      <c r="C317" s="418" t="s">
        <v>79</v>
      </c>
      <c r="D317" s="418"/>
      <c r="E317" s="418"/>
      <c r="F317" s="131" t="s">
        <v>670</v>
      </c>
      <c r="G317" s="122"/>
      <c r="H317" s="95"/>
    </row>
    <row r="318" spans="1:8" ht="16.2" x14ac:dyDescent="0.3">
      <c r="A318" s="130"/>
      <c r="B318" s="130"/>
      <c r="C318" s="469" t="s">
        <v>671</v>
      </c>
      <c r="D318" s="469"/>
      <c r="E318" s="469"/>
      <c r="F318" s="132" t="s">
        <v>670</v>
      </c>
      <c r="G318" s="122"/>
      <c r="H318" s="95"/>
    </row>
    <row r="319" spans="1:8" ht="33.6" customHeight="1" x14ac:dyDescent="0.3">
      <c r="A319" s="130"/>
      <c r="B319" s="130"/>
      <c r="C319" s="467" t="s">
        <v>672</v>
      </c>
      <c r="D319" s="467"/>
      <c r="E319" s="467"/>
      <c r="F319" s="132" t="s">
        <v>670</v>
      </c>
      <c r="G319" s="122"/>
      <c r="H319" s="95"/>
    </row>
    <row r="320" spans="1:8" ht="16.2" x14ac:dyDescent="0.3">
      <c r="A320" s="130"/>
      <c r="B320" s="130"/>
      <c r="C320" s="469" t="s">
        <v>673</v>
      </c>
      <c r="D320" s="469"/>
      <c r="E320" s="469"/>
      <c r="F320" s="132" t="s">
        <v>674</v>
      </c>
      <c r="G320" s="122"/>
      <c r="H320" s="95"/>
    </row>
    <row r="321" spans="1:8" ht="81" x14ac:dyDescent="0.3">
      <c r="A321" s="130"/>
      <c r="B321" s="130"/>
      <c r="C321" s="412" t="s">
        <v>80</v>
      </c>
      <c r="D321" s="412"/>
      <c r="E321" s="412"/>
      <c r="F321" s="132" t="s">
        <v>675</v>
      </c>
      <c r="G321" s="122"/>
      <c r="H321" s="95"/>
    </row>
    <row r="322" spans="1:8" ht="16.2" x14ac:dyDescent="0.3">
      <c r="A322" s="130"/>
      <c r="B322" s="130"/>
      <c r="C322" s="469" t="s">
        <v>676</v>
      </c>
      <c r="D322" s="469"/>
      <c r="E322" s="469"/>
      <c r="F322" s="132">
        <v>4.9000000000000004</v>
      </c>
      <c r="G322" s="122"/>
      <c r="H322" s="95"/>
    </row>
    <row r="323" spans="1:8" s="2" customFormat="1" ht="16.2" x14ac:dyDescent="0.3">
      <c r="A323" s="130"/>
      <c r="B323" s="130"/>
      <c r="C323" s="467" t="s">
        <v>677</v>
      </c>
      <c r="D323" s="467"/>
      <c r="E323" s="467"/>
      <c r="F323" s="131" t="s">
        <v>678</v>
      </c>
      <c r="G323" s="122"/>
      <c r="H323" s="95"/>
    </row>
    <row r="324" spans="1:8" s="2" customFormat="1" ht="16.2" x14ac:dyDescent="0.3">
      <c r="A324" s="130"/>
      <c r="B324" s="130"/>
      <c r="C324" s="468" t="s">
        <v>679</v>
      </c>
      <c r="D324" s="468"/>
      <c r="E324" s="468"/>
      <c r="F324" s="131" t="s">
        <v>678</v>
      </c>
      <c r="G324" s="122"/>
      <c r="H324" s="95"/>
    </row>
    <row r="325" spans="1:8" s="2" customFormat="1" ht="16.2" x14ac:dyDescent="0.3">
      <c r="A325" s="130"/>
      <c r="B325" s="130"/>
      <c r="C325" s="467" t="s">
        <v>680</v>
      </c>
      <c r="D325" s="467"/>
      <c r="E325" s="467"/>
      <c r="F325" s="131" t="s">
        <v>678</v>
      </c>
      <c r="G325" s="122"/>
      <c r="H325" s="95"/>
    </row>
    <row r="326" spans="1:8" s="2" customFormat="1" ht="16.2" x14ac:dyDescent="0.3">
      <c r="A326" s="130"/>
      <c r="B326" s="130"/>
      <c r="C326" s="467" t="s">
        <v>681</v>
      </c>
      <c r="D326" s="467"/>
      <c r="E326" s="467"/>
      <c r="F326" s="131" t="s">
        <v>678</v>
      </c>
      <c r="G326" s="122"/>
      <c r="H326" s="95"/>
    </row>
    <row r="327" spans="1:8" s="2" customFormat="1" ht="16.2" x14ac:dyDescent="0.3">
      <c r="A327" s="130"/>
      <c r="B327" s="130"/>
      <c r="C327" s="467" t="s">
        <v>682</v>
      </c>
      <c r="D327" s="467"/>
      <c r="E327" s="467"/>
      <c r="F327" s="131" t="s">
        <v>678</v>
      </c>
      <c r="G327" s="122"/>
      <c r="H327" s="95"/>
    </row>
    <row r="328" spans="1:8" s="2" customFormat="1" ht="16.2" x14ac:dyDescent="0.3">
      <c r="A328" s="130"/>
      <c r="B328" s="130"/>
      <c r="C328" s="468" t="s">
        <v>683</v>
      </c>
      <c r="D328" s="468"/>
      <c r="E328" s="468"/>
      <c r="F328" s="131" t="s">
        <v>684</v>
      </c>
      <c r="G328" s="122"/>
      <c r="H328" s="95"/>
    </row>
    <row r="329" spans="1:8" s="2" customFormat="1" ht="16.2" x14ac:dyDescent="0.3">
      <c r="A329" s="130"/>
      <c r="B329" s="130"/>
      <c r="C329" s="468" t="s">
        <v>685</v>
      </c>
      <c r="D329" s="468"/>
      <c r="E329" s="468"/>
      <c r="F329" s="131" t="s">
        <v>684</v>
      </c>
      <c r="G329" s="122"/>
      <c r="H329" s="95"/>
    </row>
    <row r="330" spans="1:8" s="2" customFormat="1" ht="16.2" x14ac:dyDescent="0.3">
      <c r="A330" s="130"/>
      <c r="B330" s="130"/>
      <c r="C330" s="468" t="s">
        <v>686</v>
      </c>
      <c r="D330" s="468"/>
      <c r="E330" s="468"/>
      <c r="F330" s="131" t="s">
        <v>684</v>
      </c>
      <c r="G330" s="122"/>
      <c r="H330" s="95"/>
    </row>
    <row r="331" spans="1:8" s="2" customFormat="1" ht="16.2" x14ac:dyDescent="0.3">
      <c r="A331" s="130"/>
      <c r="B331" s="130"/>
      <c r="C331" s="467" t="s">
        <v>687</v>
      </c>
      <c r="D331" s="467"/>
      <c r="E331" s="467"/>
      <c r="F331" s="131" t="s">
        <v>688</v>
      </c>
      <c r="G331" s="122"/>
      <c r="H331" s="95"/>
    </row>
    <row r="332" spans="1:8" s="2" customFormat="1" ht="16.2" x14ac:dyDescent="0.3">
      <c r="A332" s="130"/>
      <c r="B332" s="130"/>
      <c r="C332" s="467" t="s">
        <v>689</v>
      </c>
      <c r="D332" s="467"/>
      <c r="E332" s="467"/>
      <c r="F332" s="131" t="s">
        <v>688</v>
      </c>
      <c r="G332" s="122"/>
      <c r="H332" s="95"/>
    </row>
    <row r="333" spans="1:8" s="2" customFormat="1" ht="16.2" x14ac:dyDescent="0.3">
      <c r="A333" s="130"/>
      <c r="B333" s="130"/>
      <c r="C333" s="467" t="s">
        <v>690</v>
      </c>
      <c r="D333" s="467"/>
      <c r="E333" s="467"/>
      <c r="F333" s="131" t="s">
        <v>691</v>
      </c>
      <c r="G333" s="122"/>
      <c r="H333" s="95"/>
    </row>
    <row r="334" spans="1:8" s="2" customFormat="1" ht="16.2" x14ac:dyDescent="0.3">
      <c r="A334" s="130"/>
      <c r="B334" s="130"/>
      <c r="C334" s="467" t="s">
        <v>692</v>
      </c>
      <c r="D334" s="467"/>
      <c r="E334" s="467"/>
      <c r="F334" s="131" t="s">
        <v>691</v>
      </c>
      <c r="G334" s="122"/>
      <c r="H334" s="95"/>
    </row>
    <row r="335" spans="1:8" s="2" customFormat="1" ht="16.2" x14ac:dyDescent="0.3">
      <c r="A335" s="130"/>
      <c r="B335" s="130"/>
      <c r="C335" s="469" t="s">
        <v>693</v>
      </c>
      <c r="D335" s="469"/>
      <c r="E335" s="469"/>
      <c r="F335" s="135">
        <v>4.0999999999999996</v>
      </c>
      <c r="G335" s="122"/>
      <c r="H335" s="95"/>
    </row>
    <row r="336" spans="1:8" s="2" customFormat="1" ht="16.2" x14ac:dyDescent="0.3">
      <c r="A336" s="130"/>
      <c r="B336" s="130"/>
      <c r="C336" s="467" t="s">
        <v>694</v>
      </c>
      <c r="D336" s="467"/>
      <c r="E336" s="467"/>
      <c r="F336" s="131" t="s">
        <v>695</v>
      </c>
      <c r="G336" s="122"/>
      <c r="H336" s="95"/>
    </row>
    <row r="337" spans="1:8" s="2" customFormat="1" ht="16.2" x14ac:dyDescent="0.3">
      <c r="A337" s="130"/>
      <c r="B337" s="130"/>
      <c r="C337" s="468" t="s">
        <v>696</v>
      </c>
      <c r="D337" s="468"/>
      <c r="E337" s="468"/>
      <c r="F337" s="131" t="s">
        <v>697</v>
      </c>
      <c r="G337" s="122"/>
      <c r="H337" s="95"/>
    </row>
    <row r="338" spans="1:8" s="2" customFormat="1" ht="16.2" x14ac:dyDescent="0.3">
      <c r="A338" s="130"/>
      <c r="B338" s="130"/>
      <c r="C338" s="468" t="s">
        <v>698</v>
      </c>
      <c r="D338" s="468"/>
      <c r="E338" s="468"/>
      <c r="F338" s="131" t="s">
        <v>699</v>
      </c>
      <c r="G338" s="122"/>
      <c r="H338" s="95"/>
    </row>
    <row r="339" spans="1:8" s="2" customFormat="1" ht="16.2" x14ac:dyDescent="0.3">
      <c r="A339" s="130"/>
      <c r="B339" s="130"/>
      <c r="C339" s="468" t="s">
        <v>700</v>
      </c>
      <c r="D339" s="468"/>
      <c r="E339" s="468"/>
      <c r="F339" s="131" t="s">
        <v>701</v>
      </c>
      <c r="G339" s="122"/>
      <c r="H339" s="95"/>
    </row>
    <row r="340" spans="1:8" s="2" customFormat="1" ht="16.2" x14ac:dyDescent="0.3">
      <c r="A340" s="130"/>
      <c r="B340" s="130"/>
      <c r="C340" s="468" t="s">
        <v>702</v>
      </c>
      <c r="D340" s="468"/>
      <c r="E340" s="468"/>
      <c r="F340" s="131" t="s">
        <v>703</v>
      </c>
      <c r="G340" s="122"/>
      <c r="H340" s="95"/>
    </row>
    <row r="341" spans="1:8" s="2" customFormat="1" ht="16.2" x14ac:dyDescent="0.3">
      <c r="A341" s="130"/>
      <c r="B341" s="130"/>
      <c r="C341" s="468" t="s">
        <v>704</v>
      </c>
      <c r="D341" s="468"/>
      <c r="E341" s="468"/>
      <c r="F341" s="131" t="s">
        <v>705</v>
      </c>
      <c r="G341" s="122"/>
      <c r="H341" s="95"/>
    </row>
    <row r="342" spans="1:8" s="2" customFormat="1" ht="16.2" x14ac:dyDescent="0.3">
      <c r="A342" s="130"/>
      <c r="B342" s="130"/>
      <c r="C342" s="467" t="s">
        <v>706</v>
      </c>
      <c r="D342" s="467"/>
      <c r="E342" s="467"/>
      <c r="F342" s="131" t="s">
        <v>707</v>
      </c>
      <c r="G342" s="122"/>
      <c r="H342" s="95"/>
    </row>
    <row r="343" spans="1:8" s="2" customFormat="1" ht="16.2" x14ac:dyDescent="0.3">
      <c r="A343" s="130"/>
      <c r="B343" s="130"/>
      <c r="C343" s="468" t="s">
        <v>708</v>
      </c>
      <c r="D343" s="468"/>
      <c r="E343" s="468"/>
      <c r="F343" s="131" t="s">
        <v>707</v>
      </c>
      <c r="G343" s="122"/>
      <c r="H343" s="95"/>
    </row>
    <row r="344" spans="1:8" s="2" customFormat="1" ht="16.2" x14ac:dyDescent="0.3">
      <c r="A344" s="130"/>
      <c r="B344" s="130"/>
      <c r="C344" s="468" t="s">
        <v>709</v>
      </c>
      <c r="D344" s="468"/>
      <c r="E344" s="468"/>
      <c r="F344" s="131" t="s">
        <v>707</v>
      </c>
      <c r="G344" s="122"/>
      <c r="H344" s="95"/>
    </row>
    <row r="345" spans="1:8" s="2" customFormat="1" ht="16.2" x14ac:dyDescent="0.3">
      <c r="A345" s="130"/>
      <c r="B345" s="130"/>
      <c r="C345" s="468" t="s">
        <v>710</v>
      </c>
      <c r="D345" s="468"/>
      <c r="E345" s="468"/>
      <c r="F345" s="131" t="s">
        <v>707</v>
      </c>
      <c r="G345" s="122"/>
      <c r="H345" s="95"/>
    </row>
    <row r="346" spans="1:8" s="2" customFormat="1" ht="16.2" x14ac:dyDescent="0.3">
      <c r="A346" s="130"/>
      <c r="B346" s="130"/>
      <c r="C346" s="468" t="s">
        <v>711</v>
      </c>
      <c r="D346" s="468"/>
      <c r="E346" s="468"/>
      <c r="F346" s="131" t="s">
        <v>707</v>
      </c>
      <c r="G346" s="122"/>
      <c r="H346" s="95"/>
    </row>
    <row r="347" spans="1:8" s="2" customFormat="1" ht="16.2" x14ac:dyDescent="0.3">
      <c r="A347" s="130"/>
      <c r="B347" s="130"/>
      <c r="C347" s="468" t="s">
        <v>712</v>
      </c>
      <c r="D347" s="468"/>
      <c r="E347" s="468"/>
      <c r="F347" s="131" t="s">
        <v>707</v>
      </c>
      <c r="G347" s="122"/>
      <c r="H347" s="95"/>
    </row>
    <row r="348" spans="1:8" ht="16.2" x14ac:dyDescent="0.3">
      <c r="A348" s="130"/>
      <c r="B348" s="130"/>
      <c r="C348" s="412" t="s">
        <v>81</v>
      </c>
      <c r="D348" s="412"/>
      <c r="E348" s="412"/>
      <c r="F348" s="131" t="s">
        <v>707</v>
      </c>
      <c r="G348" s="122"/>
      <c r="H348" s="95"/>
    </row>
    <row r="349" spans="1:8" ht="16.2" x14ac:dyDescent="0.3">
      <c r="A349" s="130"/>
      <c r="B349" s="130"/>
      <c r="C349" s="418" t="s">
        <v>82</v>
      </c>
      <c r="D349" s="418"/>
      <c r="E349" s="418"/>
      <c r="F349" s="131" t="s">
        <v>707</v>
      </c>
      <c r="G349" s="122"/>
      <c r="H349" s="95"/>
    </row>
    <row r="350" spans="1:8" ht="16.2" x14ac:dyDescent="0.3">
      <c r="A350" s="130"/>
      <c r="B350" s="130"/>
      <c r="C350" s="412" t="s">
        <v>83</v>
      </c>
      <c r="D350" s="412"/>
      <c r="E350" s="412"/>
      <c r="F350" s="131" t="s">
        <v>707</v>
      </c>
      <c r="G350" s="122"/>
      <c r="H350" s="95"/>
    </row>
    <row r="351" spans="1:8" ht="15.6" x14ac:dyDescent="0.3">
      <c r="A351" s="94"/>
      <c r="B351" s="94"/>
      <c r="C351" s="413" t="s">
        <v>84</v>
      </c>
      <c r="D351" s="413"/>
      <c r="E351" s="413"/>
      <c r="F351" s="122"/>
      <c r="G351" s="122"/>
      <c r="H351" s="95"/>
    </row>
    <row r="352" spans="1:8" ht="16.2" x14ac:dyDescent="0.3">
      <c r="A352" s="130"/>
      <c r="B352" s="130"/>
      <c r="C352" s="412" t="s">
        <v>85</v>
      </c>
      <c r="D352" s="412"/>
      <c r="E352" s="412"/>
      <c r="F352" s="131" t="s">
        <v>713</v>
      </c>
      <c r="G352" s="122"/>
      <c r="H352" s="95"/>
    </row>
    <row r="353" spans="1:8" ht="15.6" x14ac:dyDescent="0.3">
      <c r="A353" s="94"/>
      <c r="B353" s="94"/>
      <c r="C353" s="414" t="s">
        <v>86</v>
      </c>
      <c r="D353" s="414"/>
      <c r="E353" s="414"/>
      <c r="F353" s="122"/>
      <c r="G353" s="122"/>
      <c r="H353" s="95"/>
    </row>
    <row r="354" spans="1:8" ht="162" x14ac:dyDescent="0.3">
      <c r="A354" s="130"/>
      <c r="B354" s="130"/>
      <c r="C354" s="418" t="s">
        <v>87</v>
      </c>
      <c r="D354" s="418"/>
      <c r="E354" s="418"/>
      <c r="F354" s="132" t="s">
        <v>669</v>
      </c>
      <c r="G354" s="122"/>
      <c r="H354" s="95"/>
    </row>
    <row r="355" spans="1:8" ht="16.2" x14ac:dyDescent="0.3">
      <c r="A355" s="130"/>
      <c r="B355" s="130"/>
      <c r="C355" s="412" t="s">
        <v>88</v>
      </c>
      <c r="D355" s="412"/>
      <c r="E355" s="412"/>
      <c r="F355" s="131" t="s">
        <v>714</v>
      </c>
      <c r="G355" s="122"/>
      <c r="H355" s="95"/>
    </row>
    <row r="356" spans="1:8" ht="15.6" x14ac:dyDescent="0.3">
      <c r="A356" s="96">
        <f>SUM(A354:A355,A352,A322:A350,A317:A321,A315,A306:A312)</f>
        <v>0</v>
      </c>
      <c r="B356" s="22">
        <v>45</v>
      </c>
      <c r="C356" s="419" t="s">
        <v>89</v>
      </c>
      <c r="D356" s="420"/>
      <c r="E356" s="421"/>
      <c r="F356" s="123"/>
      <c r="G356" s="123"/>
      <c r="H356" s="97"/>
    </row>
    <row r="357" spans="1:8" ht="15.6" x14ac:dyDescent="0.3">
      <c r="A357" s="98"/>
      <c r="B357" s="22"/>
      <c r="C357" s="23"/>
      <c r="D357" s="23"/>
      <c r="E357" s="23"/>
      <c r="F357" s="124"/>
      <c r="G357" s="124"/>
      <c r="H357" s="99"/>
    </row>
    <row r="358" spans="1:8" ht="15.6" x14ac:dyDescent="0.3">
      <c r="A358" s="96">
        <f>SUM(A356,A313,A304,A291,A285,A251,A209,A95,A46,A31)</f>
        <v>0</v>
      </c>
      <c r="B358" s="22">
        <v>227</v>
      </c>
      <c r="C358" s="419" t="s">
        <v>90</v>
      </c>
      <c r="D358" s="420"/>
      <c r="E358" s="421"/>
      <c r="F358" s="123"/>
      <c r="G358" s="123"/>
      <c r="H358" s="97"/>
    </row>
    <row r="359" spans="1:8" x14ac:dyDescent="0.3">
      <c r="A359" s="101"/>
      <c r="B359" s="22"/>
      <c r="C359" s="21"/>
      <c r="D359" s="21"/>
      <c r="E359" s="21"/>
      <c r="F359" s="124"/>
      <c r="G359" s="124"/>
      <c r="H359" s="99"/>
    </row>
    <row r="360" spans="1:8" ht="17.399999999999999" x14ac:dyDescent="0.3">
      <c r="A360" s="466" t="s">
        <v>1087</v>
      </c>
      <c r="B360" s="367"/>
      <c r="C360" s="367"/>
      <c r="D360" s="367"/>
      <c r="E360" s="367"/>
      <c r="F360" s="125"/>
      <c r="G360" s="125"/>
      <c r="H360" s="102"/>
    </row>
    <row r="361" spans="1:8" ht="17.399999999999999" x14ac:dyDescent="0.3">
      <c r="A361" s="446" t="s">
        <v>91</v>
      </c>
      <c r="B361" s="447"/>
      <c r="C361" s="447"/>
      <c r="D361" s="447"/>
      <c r="E361" s="447"/>
      <c r="F361" s="122"/>
      <c r="G361" s="122"/>
      <c r="H361" s="95"/>
    </row>
    <row r="362" spans="1:8" ht="17.399999999999999" x14ac:dyDescent="0.3">
      <c r="A362" s="439" t="s">
        <v>303</v>
      </c>
      <c r="B362" s="440"/>
      <c r="C362" s="440"/>
      <c r="D362" s="440"/>
      <c r="E362" s="440"/>
      <c r="F362" s="126"/>
      <c r="G362" s="126"/>
      <c r="H362" s="103"/>
    </row>
    <row r="363" spans="1:8" ht="16.2" x14ac:dyDescent="0.3">
      <c r="A363" s="130"/>
      <c r="B363" s="130"/>
      <c r="C363" s="426" t="s">
        <v>304</v>
      </c>
      <c r="D363" s="426"/>
      <c r="E363" s="426"/>
      <c r="F363" s="131" t="s">
        <v>621</v>
      </c>
      <c r="G363" s="122"/>
      <c r="H363" s="95"/>
    </row>
    <row r="364" spans="1:8" ht="16.2" x14ac:dyDescent="0.3">
      <c r="A364" s="130"/>
      <c r="B364" s="130"/>
      <c r="C364" s="426" t="s">
        <v>305</v>
      </c>
      <c r="D364" s="426"/>
      <c r="E364" s="426"/>
      <c r="F364" s="131" t="s">
        <v>621</v>
      </c>
      <c r="G364" s="122"/>
      <c r="H364" s="95"/>
    </row>
    <row r="365" spans="1:8" ht="16.2" x14ac:dyDescent="0.3">
      <c r="A365" s="130"/>
      <c r="B365" s="130"/>
      <c r="C365" s="426" t="s">
        <v>92</v>
      </c>
      <c r="D365" s="426"/>
      <c r="E365" s="426"/>
      <c r="F365" s="131" t="s">
        <v>542</v>
      </c>
      <c r="G365" s="122"/>
      <c r="H365" s="95"/>
    </row>
    <row r="366" spans="1:8" ht="16.2" x14ac:dyDescent="0.3">
      <c r="A366" s="130"/>
      <c r="B366" s="130"/>
      <c r="C366" s="426" t="s">
        <v>93</v>
      </c>
      <c r="D366" s="426"/>
      <c r="E366" s="426"/>
      <c r="F366" s="131" t="s">
        <v>715</v>
      </c>
      <c r="G366" s="122"/>
      <c r="H366" s="95"/>
    </row>
    <row r="367" spans="1:8" ht="16.2" x14ac:dyDescent="0.3">
      <c r="A367" s="130"/>
      <c r="B367" s="130"/>
      <c r="C367" s="426" t="s">
        <v>94</v>
      </c>
      <c r="D367" s="426"/>
      <c r="E367" s="426"/>
      <c r="F367" s="131" t="s">
        <v>545</v>
      </c>
      <c r="G367" s="122"/>
      <c r="H367" s="95"/>
    </row>
    <row r="368" spans="1:8" ht="16.2" x14ac:dyDescent="0.3">
      <c r="A368" s="130"/>
      <c r="B368" s="130"/>
      <c r="C368" s="426" t="s">
        <v>95</v>
      </c>
      <c r="D368" s="426"/>
      <c r="E368" s="426"/>
      <c r="F368" s="131" t="s">
        <v>716</v>
      </c>
      <c r="G368" s="122"/>
      <c r="H368" s="95"/>
    </row>
    <row r="369" spans="1:8" ht="15.6" x14ac:dyDescent="0.3">
      <c r="A369" s="188"/>
      <c r="B369" s="188"/>
      <c r="C369" s="414" t="s">
        <v>306</v>
      </c>
      <c r="D369" s="414"/>
      <c r="E369" s="414"/>
      <c r="F369" s="122"/>
      <c r="G369" s="122"/>
      <c r="H369" s="95"/>
    </row>
    <row r="370" spans="1:8" ht="16.2" x14ac:dyDescent="0.3">
      <c r="A370" s="130"/>
      <c r="B370" s="130"/>
      <c r="C370" s="438" t="s">
        <v>307</v>
      </c>
      <c r="D370" s="438"/>
      <c r="E370" s="438"/>
      <c r="F370" s="131" t="s">
        <v>623</v>
      </c>
      <c r="G370" s="122"/>
      <c r="H370" s="95"/>
    </row>
    <row r="371" spans="1:8" ht="15.6" x14ac:dyDescent="0.3">
      <c r="A371" s="188"/>
      <c r="B371" s="188"/>
      <c r="C371" s="414" t="s">
        <v>308</v>
      </c>
      <c r="D371" s="414"/>
      <c r="E371" s="414"/>
      <c r="F371" s="122"/>
      <c r="G371" s="122"/>
      <c r="H371" s="95"/>
    </row>
    <row r="372" spans="1:8" ht="16.2" x14ac:dyDescent="0.3">
      <c r="A372" s="130"/>
      <c r="B372" s="130"/>
      <c r="C372" s="418" t="s">
        <v>309</v>
      </c>
      <c r="D372" s="418"/>
      <c r="E372" s="418"/>
      <c r="F372" s="131" t="s">
        <v>607</v>
      </c>
      <c r="G372" s="122"/>
      <c r="H372" s="95"/>
    </row>
    <row r="373" spans="1:8" ht="16.2" x14ac:dyDescent="0.3">
      <c r="A373" s="130"/>
      <c r="B373" s="130"/>
      <c r="C373" s="417" t="s">
        <v>310</v>
      </c>
      <c r="D373" s="417"/>
      <c r="E373" s="417"/>
      <c r="F373" s="131" t="s">
        <v>607</v>
      </c>
      <c r="G373" s="122"/>
      <c r="H373" s="95"/>
    </row>
    <row r="374" spans="1:8" ht="16.2" x14ac:dyDescent="0.3">
      <c r="A374" s="130"/>
      <c r="B374" s="130"/>
      <c r="C374" s="417" t="s">
        <v>311</v>
      </c>
      <c r="D374" s="417"/>
      <c r="E374" s="417"/>
      <c r="F374" s="131" t="s">
        <v>607</v>
      </c>
      <c r="G374" s="122"/>
      <c r="H374" s="95"/>
    </row>
    <row r="375" spans="1:8" ht="16.2" x14ac:dyDescent="0.3">
      <c r="A375" s="130"/>
      <c r="B375" s="130"/>
      <c r="C375" s="438" t="s">
        <v>312</v>
      </c>
      <c r="D375" s="438"/>
      <c r="E375" s="438"/>
      <c r="F375" s="131" t="s">
        <v>617</v>
      </c>
      <c r="G375" s="122"/>
      <c r="H375" s="95"/>
    </row>
    <row r="376" spans="1:8" ht="16.2" x14ac:dyDescent="0.3">
      <c r="A376" s="130"/>
      <c r="B376" s="130"/>
      <c r="C376" s="438" t="s">
        <v>313</v>
      </c>
      <c r="D376" s="438"/>
      <c r="E376" s="438"/>
      <c r="F376" s="131" t="s">
        <v>576</v>
      </c>
      <c r="G376" s="122"/>
      <c r="H376" s="95"/>
    </row>
    <row r="377" spans="1:8" ht="15.6" x14ac:dyDescent="0.3">
      <c r="A377" s="188"/>
      <c r="B377" s="188"/>
      <c r="C377" s="405" t="s">
        <v>314</v>
      </c>
      <c r="D377" s="405"/>
      <c r="E377" s="405"/>
      <c r="F377" s="122"/>
      <c r="G377" s="122"/>
      <c r="H377" s="95"/>
    </row>
    <row r="378" spans="1:8" ht="16.2" x14ac:dyDescent="0.3">
      <c r="A378" s="130"/>
      <c r="B378" s="130"/>
      <c r="C378" s="417" t="s">
        <v>315</v>
      </c>
      <c r="D378" s="417"/>
      <c r="E378" s="417"/>
      <c r="F378" s="131" t="s">
        <v>623</v>
      </c>
      <c r="G378" s="122"/>
      <c r="H378" s="95"/>
    </row>
    <row r="379" spans="1:8" ht="16.2" x14ac:dyDescent="0.3">
      <c r="A379" s="130"/>
      <c r="B379" s="130"/>
      <c r="C379" s="438" t="s">
        <v>316</v>
      </c>
      <c r="D379" s="438"/>
      <c r="E379" s="438"/>
      <c r="F379" s="131" t="s">
        <v>717</v>
      </c>
      <c r="G379" s="122"/>
      <c r="H379" s="95"/>
    </row>
    <row r="380" spans="1:8" ht="15.6" x14ac:dyDescent="0.3">
      <c r="A380" s="188"/>
      <c r="B380" s="188"/>
      <c r="C380" s="414" t="s">
        <v>317</v>
      </c>
      <c r="D380" s="414"/>
      <c r="E380" s="414"/>
      <c r="F380" s="122"/>
      <c r="G380" s="122"/>
      <c r="H380" s="95"/>
    </row>
    <row r="381" spans="1:8" ht="16.2" x14ac:dyDescent="0.3">
      <c r="A381" s="130"/>
      <c r="B381" s="130"/>
      <c r="C381" s="426" t="s">
        <v>107</v>
      </c>
      <c r="D381" s="426"/>
      <c r="E381" s="426"/>
      <c r="F381" s="131" t="s">
        <v>621</v>
      </c>
      <c r="G381" s="122"/>
      <c r="H381" s="95"/>
    </row>
    <row r="382" spans="1:8" ht="15.6" x14ac:dyDescent="0.3">
      <c r="A382" s="188"/>
      <c r="B382" s="188"/>
      <c r="C382" s="423" t="s">
        <v>318</v>
      </c>
      <c r="D382" s="423"/>
      <c r="E382" s="423"/>
      <c r="F382" s="122"/>
      <c r="G382" s="122"/>
      <c r="H382" s="95"/>
    </row>
    <row r="383" spans="1:8" ht="32.4" x14ac:dyDescent="0.3">
      <c r="A383" s="130"/>
      <c r="B383" s="130"/>
      <c r="C383" s="426" t="s">
        <v>108</v>
      </c>
      <c r="D383" s="426"/>
      <c r="E383" s="426"/>
      <c r="F383" s="132" t="s">
        <v>718</v>
      </c>
      <c r="G383" s="122"/>
      <c r="H383" s="95"/>
    </row>
    <row r="384" spans="1:8" ht="16.2" x14ac:dyDescent="0.3">
      <c r="A384" s="130"/>
      <c r="B384" s="130"/>
      <c r="C384" s="426" t="s">
        <v>319</v>
      </c>
      <c r="D384" s="426"/>
      <c r="E384" s="426"/>
      <c r="F384" s="131" t="s">
        <v>547</v>
      </c>
      <c r="G384" s="122"/>
      <c r="H384" s="95"/>
    </row>
    <row r="385" spans="1:8" ht="15.6" x14ac:dyDescent="0.3">
      <c r="A385" s="188"/>
      <c r="B385" s="188"/>
      <c r="C385" s="428" t="s">
        <v>109</v>
      </c>
      <c r="D385" s="428"/>
      <c r="E385" s="428"/>
      <c r="F385" s="122"/>
      <c r="G385" s="122"/>
      <c r="H385" s="95"/>
    </row>
    <row r="386" spans="1:8" ht="15.6" x14ac:dyDescent="0.3">
      <c r="A386" s="188"/>
      <c r="B386" s="188"/>
      <c r="C386" s="428" t="s">
        <v>320</v>
      </c>
      <c r="D386" s="428"/>
      <c r="E386" s="428"/>
      <c r="F386" s="122"/>
      <c r="G386" s="122"/>
      <c r="H386" s="95"/>
    </row>
    <row r="387" spans="1:8" ht="15.6" x14ac:dyDescent="0.3">
      <c r="A387" s="96">
        <f>SUM(A363:A368,A370,A372:A376,A378:A379,A381,A383:A384)</f>
        <v>0</v>
      </c>
      <c r="B387" s="22">
        <v>17</v>
      </c>
      <c r="C387" s="419" t="s">
        <v>321</v>
      </c>
      <c r="D387" s="420"/>
      <c r="E387" s="421"/>
      <c r="F387" s="123"/>
      <c r="G387" s="123"/>
      <c r="H387" s="97"/>
    </row>
    <row r="388" spans="1:8" x14ac:dyDescent="0.3">
      <c r="A388" s="98"/>
      <c r="B388" s="22"/>
      <c r="C388" s="21"/>
      <c r="D388" s="21"/>
      <c r="E388" s="21"/>
      <c r="F388" s="124"/>
      <c r="G388" s="124"/>
      <c r="H388" s="99"/>
    </row>
    <row r="389" spans="1:8" ht="17.399999999999999" x14ac:dyDescent="0.3">
      <c r="A389" s="439" t="s">
        <v>322</v>
      </c>
      <c r="B389" s="440"/>
      <c r="C389" s="440"/>
      <c r="D389" s="440"/>
      <c r="E389" s="440"/>
      <c r="F389" s="126"/>
      <c r="G389" s="126"/>
      <c r="H389" s="103"/>
    </row>
    <row r="390" spans="1:8" ht="16.2" x14ac:dyDescent="0.3">
      <c r="A390" s="130"/>
      <c r="B390" s="130"/>
      <c r="C390" s="426" t="s">
        <v>304</v>
      </c>
      <c r="D390" s="426"/>
      <c r="E390" s="426"/>
      <c r="F390" s="131" t="s">
        <v>621</v>
      </c>
      <c r="G390" s="122"/>
      <c r="H390" s="95"/>
    </row>
    <row r="391" spans="1:8" ht="16.2" x14ac:dyDescent="0.3">
      <c r="A391" s="130"/>
      <c r="B391" s="130"/>
      <c r="C391" s="426" t="s">
        <v>305</v>
      </c>
      <c r="D391" s="426"/>
      <c r="E391" s="426"/>
      <c r="F391" s="131" t="s">
        <v>621</v>
      </c>
      <c r="G391" s="122"/>
      <c r="H391" s="95"/>
    </row>
    <row r="392" spans="1:8" ht="16.2" x14ac:dyDescent="0.3">
      <c r="A392" s="130"/>
      <c r="B392" s="130"/>
      <c r="C392" s="426" t="s">
        <v>92</v>
      </c>
      <c r="D392" s="426"/>
      <c r="E392" s="426"/>
      <c r="F392" s="131" t="s">
        <v>542</v>
      </c>
      <c r="G392" s="122"/>
      <c r="H392" s="95"/>
    </row>
    <row r="393" spans="1:8" ht="16.2" x14ac:dyDescent="0.3">
      <c r="A393" s="130"/>
      <c r="B393" s="130"/>
      <c r="C393" s="426" t="s">
        <v>93</v>
      </c>
      <c r="D393" s="426"/>
      <c r="E393" s="426"/>
      <c r="F393" s="131" t="s">
        <v>715</v>
      </c>
      <c r="G393" s="122"/>
      <c r="H393" s="95"/>
    </row>
    <row r="394" spans="1:8" ht="16.2" x14ac:dyDescent="0.3">
      <c r="A394" s="130"/>
      <c r="B394" s="130"/>
      <c r="C394" s="422" t="s">
        <v>323</v>
      </c>
      <c r="D394" s="422"/>
      <c r="E394" s="422"/>
      <c r="F394" s="131" t="s">
        <v>719</v>
      </c>
      <c r="G394" s="122"/>
      <c r="H394" s="95"/>
    </row>
    <row r="395" spans="1:8" ht="16.2" x14ac:dyDescent="0.3">
      <c r="A395" s="130"/>
      <c r="B395" s="130"/>
      <c r="C395" s="422" t="s">
        <v>324</v>
      </c>
      <c r="D395" s="422"/>
      <c r="E395" s="422"/>
      <c r="F395" s="131" t="s">
        <v>544</v>
      </c>
      <c r="G395" s="122"/>
      <c r="H395" s="95"/>
    </row>
    <row r="396" spans="1:8" ht="16.2" x14ac:dyDescent="0.3">
      <c r="A396" s="205"/>
      <c r="B396" s="130"/>
      <c r="C396" s="426" t="s">
        <v>94</v>
      </c>
      <c r="D396" s="426"/>
      <c r="E396" s="426"/>
      <c r="F396" s="131" t="s">
        <v>545</v>
      </c>
      <c r="G396" s="122"/>
      <c r="H396" s="95"/>
    </row>
    <row r="397" spans="1:8" ht="16.2" x14ac:dyDescent="0.3">
      <c r="A397" s="130"/>
      <c r="B397" s="130"/>
      <c r="C397" s="426" t="s">
        <v>95</v>
      </c>
      <c r="D397" s="426"/>
      <c r="E397" s="426"/>
      <c r="F397" s="131" t="s">
        <v>716</v>
      </c>
      <c r="G397" s="122"/>
      <c r="H397" s="95"/>
    </row>
    <row r="398" spans="1:8" ht="15.6" x14ac:dyDescent="0.3">
      <c r="A398" s="188"/>
      <c r="B398" s="188"/>
      <c r="C398" s="414" t="s">
        <v>306</v>
      </c>
      <c r="D398" s="414"/>
      <c r="E398" s="414"/>
      <c r="F398" s="122"/>
      <c r="G398" s="122"/>
      <c r="H398" s="95"/>
    </row>
    <row r="399" spans="1:8" ht="15.6" x14ac:dyDescent="0.3">
      <c r="A399" s="188"/>
      <c r="B399" s="188"/>
      <c r="C399" s="414" t="s">
        <v>308</v>
      </c>
      <c r="D399" s="414"/>
      <c r="E399" s="414"/>
      <c r="F399" s="122"/>
      <c r="G399" s="122"/>
      <c r="H399" s="95"/>
    </row>
    <row r="400" spans="1:8" ht="32.4" x14ac:dyDescent="0.3">
      <c r="A400" s="130"/>
      <c r="B400" s="130"/>
      <c r="C400" s="418" t="s">
        <v>309</v>
      </c>
      <c r="D400" s="418"/>
      <c r="E400" s="418"/>
      <c r="F400" s="132" t="s">
        <v>720</v>
      </c>
      <c r="G400" s="122"/>
      <c r="H400" s="95"/>
    </row>
    <row r="401" spans="1:8" ht="16.2" x14ac:dyDescent="0.3">
      <c r="A401" s="130"/>
      <c r="B401" s="130"/>
      <c r="C401" s="438" t="s">
        <v>325</v>
      </c>
      <c r="D401" s="438"/>
      <c r="E401" s="438"/>
      <c r="F401" s="131" t="s">
        <v>614</v>
      </c>
      <c r="G401" s="122"/>
      <c r="H401" s="95"/>
    </row>
    <row r="402" spans="1:8" ht="81" x14ac:dyDescent="0.3">
      <c r="A402" s="130"/>
      <c r="B402" s="130"/>
      <c r="C402" s="417" t="s">
        <v>326</v>
      </c>
      <c r="D402" s="417"/>
      <c r="E402" s="417"/>
      <c r="F402" s="132" t="s">
        <v>721</v>
      </c>
      <c r="G402" s="122"/>
      <c r="H402" s="95"/>
    </row>
    <row r="403" spans="1:8" ht="32.4" x14ac:dyDescent="0.3">
      <c r="A403" s="130"/>
      <c r="B403" s="130"/>
      <c r="C403" s="417" t="s">
        <v>327</v>
      </c>
      <c r="D403" s="417"/>
      <c r="E403" s="417"/>
      <c r="F403" s="132" t="s">
        <v>722</v>
      </c>
      <c r="G403" s="122"/>
      <c r="H403" s="95"/>
    </row>
    <row r="404" spans="1:8" ht="16.2" x14ac:dyDescent="0.3">
      <c r="A404" s="130"/>
      <c r="B404" s="130"/>
      <c r="C404" s="438" t="s">
        <v>328</v>
      </c>
      <c r="D404" s="438"/>
      <c r="E404" s="438"/>
      <c r="F404" s="131" t="s">
        <v>626</v>
      </c>
      <c r="G404" s="122"/>
      <c r="H404" s="95"/>
    </row>
    <row r="405" spans="1:8" ht="15.6" x14ac:dyDescent="0.3">
      <c r="A405" s="188"/>
      <c r="B405" s="188"/>
      <c r="C405" s="405" t="s">
        <v>329</v>
      </c>
      <c r="D405" s="405"/>
      <c r="E405" s="405"/>
      <c r="F405" s="122"/>
      <c r="G405" s="122"/>
      <c r="H405" s="95"/>
    </row>
    <row r="406" spans="1:8" ht="48.6" x14ac:dyDescent="0.3">
      <c r="A406" s="130"/>
      <c r="B406" s="130"/>
      <c r="C406" s="417" t="s">
        <v>330</v>
      </c>
      <c r="D406" s="417"/>
      <c r="E406" s="417"/>
      <c r="F406" s="132" t="s">
        <v>723</v>
      </c>
      <c r="G406" s="122"/>
      <c r="H406" s="95"/>
    </row>
    <row r="407" spans="1:8" ht="16.2" x14ac:dyDescent="0.3">
      <c r="A407" s="130"/>
      <c r="B407" s="130"/>
      <c r="C407" s="438" t="s">
        <v>331</v>
      </c>
      <c r="D407" s="438"/>
      <c r="E407" s="438"/>
      <c r="F407" s="131" t="s">
        <v>623</v>
      </c>
      <c r="G407" s="122"/>
      <c r="H407" s="95"/>
    </row>
    <row r="408" spans="1:8" ht="48.6" x14ac:dyDescent="0.3">
      <c r="A408" s="130"/>
      <c r="B408" s="130"/>
      <c r="C408" s="438" t="s">
        <v>332</v>
      </c>
      <c r="D408" s="438"/>
      <c r="E408" s="438"/>
      <c r="F408" s="132" t="s">
        <v>724</v>
      </c>
      <c r="G408" s="122"/>
      <c r="H408" s="95"/>
    </row>
    <row r="409" spans="1:8" ht="15.6" x14ac:dyDescent="0.3">
      <c r="A409" s="188"/>
      <c r="B409" s="188"/>
      <c r="C409" s="425" t="s">
        <v>333</v>
      </c>
      <c r="D409" s="425"/>
      <c r="E409" s="425"/>
      <c r="F409" s="122"/>
      <c r="G409" s="122"/>
      <c r="H409" s="95"/>
    </row>
    <row r="410" spans="1:8" ht="16.2" x14ac:dyDescent="0.3">
      <c r="A410" s="130"/>
      <c r="B410" s="130"/>
      <c r="C410" s="438" t="s">
        <v>334</v>
      </c>
      <c r="D410" s="438"/>
      <c r="E410" s="438"/>
      <c r="F410" s="131" t="s">
        <v>725</v>
      </c>
      <c r="G410" s="122"/>
      <c r="H410" s="95"/>
    </row>
    <row r="411" spans="1:8" ht="32.4" x14ac:dyDescent="0.3">
      <c r="A411" s="130"/>
      <c r="B411" s="130"/>
      <c r="C411" s="438" t="s">
        <v>335</v>
      </c>
      <c r="D411" s="438"/>
      <c r="E411" s="438"/>
      <c r="F411" s="132" t="s">
        <v>726</v>
      </c>
      <c r="G411" s="122"/>
      <c r="H411" s="95"/>
    </row>
    <row r="412" spans="1:8" ht="16.2" x14ac:dyDescent="0.3">
      <c r="A412" s="130"/>
      <c r="B412" s="130"/>
      <c r="C412" s="417" t="s">
        <v>336</v>
      </c>
      <c r="D412" s="417"/>
      <c r="E412" s="417"/>
      <c r="F412" s="131" t="s">
        <v>727</v>
      </c>
      <c r="G412" s="122"/>
      <c r="H412" s="95"/>
    </row>
    <row r="413" spans="1:8" ht="48.6" x14ac:dyDescent="0.3">
      <c r="A413" s="130"/>
      <c r="B413" s="130"/>
      <c r="C413" s="438" t="s">
        <v>337</v>
      </c>
      <c r="D413" s="438"/>
      <c r="E413" s="438"/>
      <c r="F413" s="132" t="s">
        <v>728</v>
      </c>
      <c r="G413" s="122"/>
      <c r="H413" s="95"/>
    </row>
    <row r="414" spans="1:8" ht="15.6" x14ac:dyDescent="0.3">
      <c r="A414" s="188"/>
      <c r="B414" s="188"/>
      <c r="C414" s="425" t="s">
        <v>338</v>
      </c>
      <c r="D414" s="425"/>
      <c r="E414" s="425"/>
      <c r="F414" s="122"/>
      <c r="G414" s="122"/>
      <c r="H414" s="95"/>
    </row>
    <row r="415" spans="1:8" ht="15.6" x14ac:dyDescent="0.3">
      <c r="A415" s="188"/>
      <c r="B415" s="188"/>
      <c r="C415" s="425" t="s">
        <v>339</v>
      </c>
      <c r="D415" s="425"/>
      <c r="E415" s="425"/>
      <c r="F415" s="122"/>
      <c r="G415" s="122"/>
      <c r="H415" s="95"/>
    </row>
    <row r="416" spans="1:8" ht="15.6" x14ac:dyDescent="0.3">
      <c r="A416" s="188"/>
      <c r="B416" s="188"/>
      <c r="C416" s="414" t="s">
        <v>317</v>
      </c>
      <c r="D416" s="414"/>
      <c r="E416" s="414"/>
      <c r="F416" s="122"/>
      <c r="G416" s="122"/>
      <c r="H416" s="95"/>
    </row>
    <row r="417" spans="1:8" ht="16.2" x14ac:dyDescent="0.3">
      <c r="A417" s="130"/>
      <c r="B417" s="130"/>
      <c r="C417" s="426" t="s">
        <v>107</v>
      </c>
      <c r="D417" s="426"/>
      <c r="E417" s="426"/>
      <c r="F417" s="131" t="s">
        <v>621</v>
      </c>
      <c r="G417" s="122"/>
      <c r="H417" s="95"/>
    </row>
    <row r="418" spans="1:8" ht="32.4" x14ac:dyDescent="0.3">
      <c r="A418" s="130"/>
      <c r="B418" s="130"/>
      <c r="C418" s="426" t="s">
        <v>108</v>
      </c>
      <c r="D418" s="426"/>
      <c r="E418" s="426"/>
      <c r="F418" s="132" t="s">
        <v>718</v>
      </c>
      <c r="G418" s="122"/>
      <c r="H418" s="95"/>
    </row>
    <row r="419" spans="1:8" ht="16.2" x14ac:dyDescent="0.3">
      <c r="A419" s="130"/>
      <c r="B419" s="130"/>
      <c r="C419" s="422" t="s">
        <v>340</v>
      </c>
      <c r="D419" s="422"/>
      <c r="E419" s="422"/>
      <c r="F419" s="131" t="s">
        <v>667</v>
      </c>
      <c r="G419" s="122"/>
      <c r="H419" s="95"/>
    </row>
    <row r="420" spans="1:8" ht="16.2" x14ac:dyDescent="0.3">
      <c r="A420" s="130"/>
      <c r="B420" s="130"/>
      <c r="C420" s="426" t="s">
        <v>319</v>
      </c>
      <c r="D420" s="426"/>
      <c r="E420" s="426"/>
      <c r="F420" s="131" t="s">
        <v>547</v>
      </c>
      <c r="G420" s="122"/>
      <c r="H420" s="95"/>
    </row>
    <row r="421" spans="1:8" ht="15.6" x14ac:dyDescent="0.3">
      <c r="A421" s="188"/>
      <c r="B421" s="188"/>
      <c r="C421" s="428" t="s">
        <v>109</v>
      </c>
      <c r="D421" s="428"/>
      <c r="E421" s="428"/>
      <c r="F421" s="122"/>
      <c r="G421" s="122"/>
      <c r="H421" s="95"/>
    </row>
    <row r="422" spans="1:8" ht="15.6" x14ac:dyDescent="0.3">
      <c r="A422" s="188"/>
      <c r="B422" s="188"/>
      <c r="C422" s="428" t="s">
        <v>320</v>
      </c>
      <c r="D422" s="428"/>
      <c r="E422" s="428"/>
      <c r="F422" s="122"/>
      <c r="G422" s="122"/>
      <c r="H422" s="95"/>
    </row>
    <row r="423" spans="1:8" ht="15.6" x14ac:dyDescent="0.3">
      <c r="A423" s="188"/>
      <c r="B423" s="188"/>
      <c r="C423" s="423" t="s">
        <v>341</v>
      </c>
      <c r="D423" s="423"/>
      <c r="E423" s="423"/>
      <c r="F423" s="122"/>
      <c r="G423" s="122"/>
      <c r="H423" s="95"/>
    </row>
    <row r="424" spans="1:8" ht="15.6" x14ac:dyDescent="0.3">
      <c r="A424" s="188"/>
      <c r="B424" s="188"/>
      <c r="C424" s="423" t="s">
        <v>342</v>
      </c>
      <c r="D424" s="423"/>
      <c r="E424" s="423"/>
      <c r="F424" s="122"/>
      <c r="G424" s="122"/>
      <c r="H424" s="95"/>
    </row>
    <row r="425" spans="1:8" ht="15.6" x14ac:dyDescent="0.3">
      <c r="A425" s="96">
        <f>SUM(A417:A420,A410:A413,A406:A408,A400:A404,A390:A397)</f>
        <v>0</v>
      </c>
      <c r="B425" s="22">
        <v>24</v>
      </c>
      <c r="C425" s="419" t="s">
        <v>343</v>
      </c>
      <c r="D425" s="420"/>
      <c r="E425" s="421"/>
      <c r="F425" s="123"/>
      <c r="G425" s="123"/>
      <c r="H425" s="97"/>
    </row>
    <row r="426" spans="1:8" x14ac:dyDescent="0.3">
      <c r="A426" s="98"/>
      <c r="B426" s="22"/>
      <c r="C426" s="21"/>
      <c r="D426" s="21"/>
      <c r="E426" s="21"/>
      <c r="F426" s="124"/>
      <c r="G426" s="124"/>
      <c r="H426" s="99"/>
    </row>
    <row r="427" spans="1:8" ht="17.399999999999999" x14ac:dyDescent="0.3">
      <c r="A427" s="439" t="s">
        <v>344</v>
      </c>
      <c r="B427" s="440"/>
      <c r="C427" s="440"/>
      <c r="D427" s="440"/>
      <c r="E427" s="440"/>
      <c r="F427" s="126"/>
      <c r="G427" s="126"/>
      <c r="H427" s="103"/>
    </row>
    <row r="428" spans="1:8" ht="16.2" x14ac:dyDescent="0.3">
      <c r="A428" s="130"/>
      <c r="B428" s="130"/>
      <c r="C428" s="426" t="s">
        <v>304</v>
      </c>
      <c r="D428" s="426"/>
      <c r="E428" s="426"/>
      <c r="F428" s="131" t="s">
        <v>621</v>
      </c>
      <c r="G428" s="122"/>
      <c r="H428" s="95"/>
    </row>
    <row r="429" spans="1:8" ht="16.2" x14ac:dyDescent="0.3">
      <c r="A429" s="130"/>
      <c r="B429" s="130"/>
      <c r="C429" s="426" t="s">
        <v>305</v>
      </c>
      <c r="D429" s="426"/>
      <c r="E429" s="426"/>
      <c r="F429" s="131" t="s">
        <v>621</v>
      </c>
      <c r="G429" s="122"/>
      <c r="H429" s="95"/>
    </row>
    <row r="430" spans="1:8" ht="16.2" x14ac:dyDescent="0.3">
      <c r="A430" s="130"/>
      <c r="B430" s="130"/>
      <c r="C430" s="426" t="s">
        <v>92</v>
      </c>
      <c r="D430" s="426"/>
      <c r="E430" s="426"/>
      <c r="F430" s="131" t="s">
        <v>542</v>
      </c>
      <c r="G430" s="122"/>
      <c r="H430" s="95"/>
    </row>
    <row r="431" spans="1:8" ht="16.2" x14ac:dyDescent="0.3">
      <c r="A431" s="130"/>
      <c r="B431" s="130"/>
      <c r="C431" s="426" t="s">
        <v>93</v>
      </c>
      <c r="D431" s="426"/>
      <c r="E431" s="426"/>
      <c r="F431" s="131" t="s">
        <v>715</v>
      </c>
      <c r="G431" s="122"/>
      <c r="H431" s="95"/>
    </row>
    <row r="432" spans="1:8" ht="16.2" x14ac:dyDescent="0.3">
      <c r="A432" s="130"/>
      <c r="B432" s="130"/>
      <c r="C432" s="426" t="s">
        <v>94</v>
      </c>
      <c r="D432" s="426"/>
      <c r="E432" s="426"/>
      <c r="F432" s="131" t="s">
        <v>545</v>
      </c>
      <c r="G432" s="122"/>
      <c r="H432" s="95"/>
    </row>
    <row r="433" spans="1:8" ht="16.2" x14ac:dyDescent="0.3">
      <c r="A433" s="130"/>
      <c r="B433" s="130"/>
      <c r="C433" s="426" t="s">
        <v>95</v>
      </c>
      <c r="D433" s="426"/>
      <c r="E433" s="426"/>
      <c r="F433" s="131" t="s">
        <v>716</v>
      </c>
      <c r="G433" s="122"/>
      <c r="H433" s="95"/>
    </row>
    <row r="434" spans="1:8" ht="16.2" x14ac:dyDescent="0.3">
      <c r="A434" s="130"/>
      <c r="B434" s="130"/>
      <c r="C434" s="418" t="s">
        <v>306</v>
      </c>
      <c r="D434" s="418"/>
      <c r="E434" s="418"/>
      <c r="F434" s="131" t="s">
        <v>610</v>
      </c>
      <c r="G434" s="122"/>
      <c r="H434" s="95"/>
    </row>
    <row r="435" spans="1:8" ht="16.2" x14ac:dyDescent="0.3">
      <c r="A435" s="130"/>
      <c r="B435" s="130"/>
      <c r="C435" s="438" t="s">
        <v>345</v>
      </c>
      <c r="D435" s="438"/>
      <c r="E435" s="438"/>
      <c r="F435" s="131" t="s">
        <v>610</v>
      </c>
      <c r="G435" s="122"/>
      <c r="H435" s="95"/>
    </row>
    <row r="436" spans="1:8" ht="16.2" x14ac:dyDescent="0.3">
      <c r="A436" s="130"/>
      <c r="B436" s="130"/>
      <c r="C436" s="438" t="s">
        <v>346</v>
      </c>
      <c r="D436" s="438"/>
      <c r="E436" s="438"/>
      <c r="F436" s="131" t="s">
        <v>610</v>
      </c>
      <c r="G436" s="122"/>
      <c r="H436" s="95"/>
    </row>
    <row r="437" spans="1:8" ht="16.2" x14ac:dyDescent="0.3">
      <c r="A437" s="130"/>
      <c r="B437" s="130"/>
      <c r="C437" s="438" t="s">
        <v>347</v>
      </c>
      <c r="D437" s="438"/>
      <c r="E437" s="438"/>
      <c r="F437" s="131" t="s">
        <v>610</v>
      </c>
      <c r="G437" s="122"/>
      <c r="H437" s="95"/>
    </row>
    <row r="438" spans="1:8" ht="15.6" x14ac:dyDescent="0.3">
      <c r="A438" s="188"/>
      <c r="B438" s="188"/>
      <c r="C438" s="414" t="s">
        <v>308</v>
      </c>
      <c r="D438" s="414"/>
      <c r="E438" s="414"/>
      <c r="F438" s="122"/>
      <c r="G438" s="122"/>
      <c r="H438" s="95"/>
    </row>
    <row r="439" spans="1:8" ht="32.4" x14ac:dyDescent="0.3">
      <c r="A439" s="130"/>
      <c r="B439" s="130"/>
      <c r="C439" s="418" t="s">
        <v>309</v>
      </c>
      <c r="D439" s="418"/>
      <c r="E439" s="418"/>
      <c r="F439" s="132" t="s">
        <v>609</v>
      </c>
      <c r="G439" s="122"/>
      <c r="H439" s="95"/>
    </row>
    <row r="440" spans="1:8" ht="32.4" x14ac:dyDescent="0.3">
      <c r="A440" s="130"/>
      <c r="B440" s="130"/>
      <c r="C440" s="438" t="s">
        <v>348</v>
      </c>
      <c r="D440" s="438"/>
      <c r="E440" s="438"/>
      <c r="F440" s="132" t="s">
        <v>729</v>
      </c>
      <c r="G440" s="122"/>
      <c r="H440" s="95"/>
    </row>
    <row r="441" spans="1:8" ht="32.4" x14ac:dyDescent="0.3">
      <c r="A441" s="130"/>
      <c r="B441" s="130"/>
      <c r="C441" s="417" t="s">
        <v>349</v>
      </c>
      <c r="D441" s="417"/>
      <c r="E441" s="417"/>
      <c r="F441" s="132" t="s">
        <v>609</v>
      </c>
      <c r="G441" s="122"/>
      <c r="H441" s="95"/>
    </row>
    <row r="442" spans="1:8" ht="15.6" x14ac:dyDescent="0.3">
      <c r="A442" s="188"/>
      <c r="B442" s="188"/>
      <c r="C442" s="405" t="s">
        <v>350</v>
      </c>
      <c r="D442" s="405"/>
      <c r="E442" s="405"/>
      <c r="F442" s="122"/>
      <c r="G442" s="122"/>
      <c r="H442" s="95"/>
    </row>
    <row r="443" spans="1:8" ht="16.2" x14ac:dyDescent="0.3">
      <c r="A443" s="130">
        <f>A273</f>
        <v>0</v>
      </c>
      <c r="B443" s="130">
        <f>B273</f>
        <v>0</v>
      </c>
      <c r="C443" s="417" t="s">
        <v>351</v>
      </c>
      <c r="D443" s="417"/>
      <c r="E443" s="417"/>
      <c r="F443" s="131" t="s">
        <v>610</v>
      </c>
      <c r="G443" s="122"/>
      <c r="H443" s="95"/>
    </row>
    <row r="444" spans="1:8" ht="15.6" x14ac:dyDescent="0.3">
      <c r="A444" s="188"/>
      <c r="B444" s="188"/>
      <c r="C444" s="405" t="s">
        <v>352</v>
      </c>
      <c r="D444" s="405"/>
      <c r="E444" s="405"/>
      <c r="F444" s="122"/>
      <c r="G444" s="122"/>
      <c r="H444" s="95"/>
    </row>
    <row r="445" spans="1:8" ht="16.2" x14ac:dyDescent="0.3">
      <c r="A445" s="130"/>
      <c r="B445" s="130"/>
      <c r="C445" s="417" t="s">
        <v>353</v>
      </c>
      <c r="D445" s="417"/>
      <c r="E445" s="417"/>
      <c r="F445" s="131" t="s">
        <v>581</v>
      </c>
      <c r="G445" s="122"/>
      <c r="H445" s="95"/>
    </row>
    <row r="446" spans="1:8" ht="32.4" x14ac:dyDescent="0.3">
      <c r="A446" s="130"/>
      <c r="B446" s="130"/>
      <c r="C446" s="417" t="s">
        <v>354</v>
      </c>
      <c r="D446" s="417"/>
      <c r="E446" s="417"/>
      <c r="F446" s="132" t="s">
        <v>730</v>
      </c>
      <c r="G446" s="122"/>
      <c r="H446" s="95"/>
    </row>
    <row r="447" spans="1:8" ht="48.6" x14ac:dyDescent="0.3">
      <c r="A447" s="130"/>
      <c r="B447" s="130"/>
      <c r="C447" s="438" t="s">
        <v>355</v>
      </c>
      <c r="D447" s="438"/>
      <c r="E447" s="438"/>
      <c r="F447" s="132" t="s">
        <v>731</v>
      </c>
      <c r="G447" s="122"/>
      <c r="H447" s="95"/>
    </row>
    <row r="448" spans="1:8" ht="16.2" x14ac:dyDescent="0.3">
      <c r="A448" s="130"/>
      <c r="B448" s="130"/>
      <c r="C448" s="438" t="s">
        <v>356</v>
      </c>
      <c r="D448" s="438"/>
      <c r="E448" s="438"/>
      <c r="F448" s="131" t="s">
        <v>626</v>
      </c>
      <c r="G448" s="122"/>
      <c r="H448" s="95"/>
    </row>
    <row r="449" spans="1:8" ht="15.6" x14ac:dyDescent="0.3">
      <c r="A449" s="188"/>
      <c r="B449" s="188"/>
      <c r="C449" s="405" t="s">
        <v>357</v>
      </c>
      <c r="D449" s="405"/>
      <c r="E449" s="405"/>
      <c r="F449" s="122"/>
      <c r="G449" s="122"/>
      <c r="H449" s="95"/>
    </row>
    <row r="450" spans="1:8" ht="15.6" x14ac:dyDescent="0.3">
      <c r="A450" s="188"/>
      <c r="B450" s="188"/>
      <c r="C450" s="405" t="s">
        <v>358</v>
      </c>
      <c r="D450" s="405"/>
      <c r="E450" s="405"/>
      <c r="F450" s="122"/>
      <c r="G450" s="122"/>
      <c r="H450" s="95"/>
    </row>
    <row r="451" spans="1:8" ht="15.6" x14ac:dyDescent="0.3">
      <c r="A451" s="188"/>
      <c r="B451" s="188"/>
      <c r="C451" s="405" t="s">
        <v>359</v>
      </c>
      <c r="D451" s="405"/>
      <c r="E451" s="405"/>
      <c r="F451" s="122"/>
      <c r="G451" s="122"/>
      <c r="H451" s="95"/>
    </row>
    <row r="452" spans="1:8" ht="15.6" x14ac:dyDescent="0.3">
      <c r="A452" s="188"/>
      <c r="B452" s="188"/>
      <c r="C452" s="425" t="s">
        <v>360</v>
      </c>
      <c r="D452" s="425"/>
      <c r="E452" s="425"/>
      <c r="F452" s="122"/>
      <c r="G452" s="122"/>
      <c r="H452" s="95"/>
    </row>
    <row r="453" spans="1:8" ht="15.6" x14ac:dyDescent="0.3">
      <c r="A453" s="188"/>
      <c r="B453" s="188"/>
      <c r="C453" s="405" t="s">
        <v>361</v>
      </c>
      <c r="D453" s="405"/>
      <c r="E453" s="405"/>
      <c r="F453" s="122"/>
      <c r="G453" s="122"/>
      <c r="H453" s="95"/>
    </row>
    <row r="454" spans="1:8" ht="15.6" x14ac:dyDescent="0.3">
      <c r="A454" s="188"/>
      <c r="B454" s="188"/>
      <c r="C454" s="405" t="s">
        <v>362</v>
      </c>
      <c r="D454" s="405"/>
      <c r="E454" s="405"/>
      <c r="F454" s="122"/>
      <c r="G454" s="122"/>
      <c r="H454" s="95"/>
    </row>
    <row r="455" spans="1:8" ht="15.6" x14ac:dyDescent="0.3">
      <c r="A455" s="188"/>
      <c r="B455" s="188"/>
      <c r="C455" s="405" t="s">
        <v>363</v>
      </c>
      <c r="D455" s="405"/>
      <c r="E455" s="405"/>
      <c r="F455" s="122"/>
      <c r="G455" s="122"/>
      <c r="H455" s="95"/>
    </row>
    <row r="456" spans="1:8" ht="15.6" x14ac:dyDescent="0.3">
      <c r="A456" s="188"/>
      <c r="B456" s="188"/>
      <c r="C456" s="405" t="s">
        <v>364</v>
      </c>
      <c r="D456" s="405"/>
      <c r="E456" s="405"/>
      <c r="F456" s="122"/>
      <c r="G456" s="122"/>
      <c r="H456" s="95"/>
    </row>
    <row r="457" spans="1:8" ht="16.2" x14ac:dyDescent="0.3">
      <c r="A457" s="130"/>
      <c r="B457" s="130"/>
      <c r="C457" s="465" t="s">
        <v>365</v>
      </c>
      <c r="D457" s="465"/>
      <c r="E457" s="465"/>
      <c r="F457" s="131" t="s">
        <v>605</v>
      </c>
      <c r="G457" s="122"/>
      <c r="H457" s="95"/>
    </row>
    <row r="458" spans="1:8" ht="15.6" x14ac:dyDescent="0.3">
      <c r="A458" s="188"/>
      <c r="B458" s="188"/>
      <c r="C458" s="414" t="s">
        <v>317</v>
      </c>
      <c r="D458" s="414"/>
      <c r="E458" s="414"/>
      <c r="F458" s="122"/>
      <c r="G458" s="122"/>
      <c r="H458" s="95"/>
    </row>
    <row r="459" spans="1:8" ht="16.2" x14ac:dyDescent="0.3">
      <c r="A459" s="130"/>
      <c r="B459" s="130"/>
      <c r="C459" s="426" t="s">
        <v>107</v>
      </c>
      <c r="D459" s="426"/>
      <c r="E459" s="426"/>
      <c r="F459" s="131" t="s">
        <v>621</v>
      </c>
      <c r="G459" s="122"/>
      <c r="H459" s="95"/>
    </row>
    <row r="460" spans="1:8" ht="32.4" x14ac:dyDescent="0.3">
      <c r="A460" s="130"/>
      <c r="B460" s="130"/>
      <c r="C460" s="426" t="s">
        <v>108</v>
      </c>
      <c r="D460" s="426"/>
      <c r="E460" s="426"/>
      <c r="F460" s="132" t="s">
        <v>718</v>
      </c>
      <c r="G460" s="122"/>
      <c r="H460" s="95"/>
    </row>
    <row r="461" spans="1:8" ht="16.2" x14ac:dyDescent="0.3">
      <c r="A461" s="130"/>
      <c r="B461" s="130"/>
      <c r="C461" s="426" t="s">
        <v>319</v>
      </c>
      <c r="D461" s="426"/>
      <c r="E461" s="426"/>
      <c r="F461" s="131" t="s">
        <v>547</v>
      </c>
      <c r="G461" s="122"/>
      <c r="H461" s="95"/>
    </row>
    <row r="462" spans="1:8" ht="15.6" x14ac:dyDescent="0.3">
      <c r="A462" s="188"/>
      <c r="B462" s="188"/>
      <c r="C462" s="428" t="s">
        <v>109</v>
      </c>
      <c r="D462" s="428"/>
      <c r="E462" s="428"/>
      <c r="F462" s="122"/>
      <c r="G462" s="122"/>
      <c r="H462" s="95"/>
    </row>
    <row r="463" spans="1:8" ht="15.6" x14ac:dyDescent="0.3">
      <c r="A463" s="188"/>
      <c r="B463" s="188"/>
      <c r="C463" s="428" t="s">
        <v>320</v>
      </c>
      <c r="D463" s="428"/>
      <c r="E463" s="428"/>
      <c r="F463" s="122"/>
      <c r="G463" s="122"/>
      <c r="H463" s="95"/>
    </row>
    <row r="464" spans="1:8" ht="15.6" x14ac:dyDescent="0.3">
      <c r="A464" s="96">
        <f>SUM(A428:A437,A439:A441,A443,A445:A448,A457,A459:A461)</f>
        <v>0</v>
      </c>
      <c r="B464" s="22">
        <v>22</v>
      </c>
      <c r="C464" s="419" t="s">
        <v>366</v>
      </c>
      <c r="D464" s="420"/>
      <c r="E464" s="421"/>
      <c r="F464" s="123"/>
      <c r="G464" s="123"/>
      <c r="H464" s="97"/>
    </row>
    <row r="465" spans="1:8" x14ac:dyDescent="0.3">
      <c r="A465" s="98"/>
      <c r="B465" s="22"/>
      <c r="C465" s="21"/>
      <c r="D465" s="21"/>
      <c r="E465" s="21"/>
      <c r="F465" s="124"/>
      <c r="G465" s="124"/>
      <c r="H465" s="99"/>
    </row>
    <row r="466" spans="1:8" ht="17.399999999999999" x14ac:dyDescent="0.3">
      <c r="A466" s="439" t="s">
        <v>367</v>
      </c>
      <c r="B466" s="440"/>
      <c r="C466" s="440"/>
      <c r="D466" s="440"/>
      <c r="E466" s="440"/>
      <c r="F466" s="126"/>
      <c r="G466" s="126"/>
      <c r="H466" s="103"/>
    </row>
    <row r="467" spans="1:8" ht="16.2" x14ac:dyDescent="0.3">
      <c r="A467" s="130"/>
      <c r="B467" s="130"/>
      <c r="C467" s="426" t="s">
        <v>304</v>
      </c>
      <c r="D467" s="426"/>
      <c r="E467" s="426"/>
      <c r="F467" s="131" t="s">
        <v>621</v>
      </c>
      <c r="G467" s="122"/>
      <c r="H467" s="95"/>
    </row>
    <row r="468" spans="1:8" ht="16.2" x14ac:dyDescent="0.3">
      <c r="A468" s="130"/>
      <c r="B468" s="130"/>
      <c r="C468" s="426" t="s">
        <v>305</v>
      </c>
      <c r="D468" s="426"/>
      <c r="E468" s="426"/>
      <c r="F468" s="131" t="s">
        <v>621</v>
      </c>
      <c r="G468" s="122"/>
      <c r="H468" s="95"/>
    </row>
    <row r="469" spans="1:8" ht="16.2" x14ac:dyDescent="0.3">
      <c r="A469" s="130"/>
      <c r="B469" s="130"/>
      <c r="C469" s="426" t="s">
        <v>92</v>
      </c>
      <c r="D469" s="426"/>
      <c r="E469" s="426"/>
      <c r="F469" s="131" t="s">
        <v>542</v>
      </c>
      <c r="G469" s="122"/>
      <c r="H469" s="95"/>
    </row>
    <row r="470" spans="1:8" ht="16.2" x14ac:dyDescent="0.3">
      <c r="A470" s="130"/>
      <c r="B470" s="130"/>
      <c r="C470" s="426" t="s">
        <v>93</v>
      </c>
      <c r="D470" s="426"/>
      <c r="E470" s="426"/>
      <c r="F470" s="131" t="s">
        <v>715</v>
      </c>
      <c r="G470" s="122"/>
      <c r="H470" s="95"/>
    </row>
    <row r="471" spans="1:8" ht="16.2" x14ac:dyDescent="0.3">
      <c r="A471" s="130"/>
      <c r="B471" s="130"/>
      <c r="C471" s="426" t="s">
        <v>94</v>
      </c>
      <c r="D471" s="426"/>
      <c r="E471" s="426"/>
      <c r="F471" s="131" t="s">
        <v>545</v>
      </c>
      <c r="G471" s="122"/>
      <c r="H471" s="95"/>
    </row>
    <row r="472" spans="1:8" ht="16.2" x14ac:dyDescent="0.3">
      <c r="A472" s="130"/>
      <c r="B472" s="130"/>
      <c r="C472" s="426" t="s">
        <v>95</v>
      </c>
      <c r="D472" s="426"/>
      <c r="E472" s="426"/>
      <c r="F472" s="131" t="s">
        <v>716</v>
      </c>
      <c r="G472" s="122"/>
      <c r="H472" s="95"/>
    </row>
    <row r="473" spans="1:8" ht="15.6" x14ac:dyDescent="0.3">
      <c r="A473" s="188"/>
      <c r="B473" s="188"/>
      <c r="C473" s="414" t="s">
        <v>306</v>
      </c>
      <c r="D473" s="414"/>
      <c r="E473" s="414"/>
      <c r="F473" s="122"/>
      <c r="G473" s="122"/>
      <c r="H473" s="95"/>
    </row>
    <row r="474" spans="1:8" ht="15.6" x14ac:dyDescent="0.3">
      <c r="A474" s="188"/>
      <c r="B474" s="188"/>
      <c r="C474" s="414" t="s">
        <v>308</v>
      </c>
      <c r="D474" s="414"/>
      <c r="E474" s="414"/>
      <c r="F474" s="122"/>
      <c r="G474" s="122"/>
      <c r="H474" s="95"/>
    </row>
    <row r="475" spans="1:8" ht="16.2" x14ac:dyDescent="0.3">
      <c r="A475" s="130"/>
      <c r="B475" s="130"/>
      <c r="C475" s="418" t="s">
        <v>309</v>
      </c>
      <c r="D475" s="418"/>
      <c r="E475" s="418"/>
      <c r="F475" s="131" t="s">
        <v>617</v>
      </c>
      <c r="G475" s="122"/>
      <c r="H475" s="95"/>
    </row>
    <row r="476" spans="1:8" ht="81" x14ac:dyDescent="0.3">
      <c r="A476" s="130"/>
      <c r="B476" s="130"/>
      <c r="C476" s="412" t="s">
        <v>368</v>
      </c>
      <c r="D476" s="412"/>
      <c r="E476" s="412"/>
      <c r="F476" s="132" t="s">
        <v>732</v>
      </c>
      <c r="G476" s="122"/>
      <c r="H476" s="95"/>
    </row>
    <row r="477" spans="1:8" ht="16.2" x14ac:dyDescent="0.3">
      <c r="A477" s="130"/>
      <c r="B477" s="130"/>
      <c r="C477" s="438" t="s">
        <v>369</v>
      </c>
      <c r="D477" s="438"/>
      <c r="E477" s="438"/>
      <c r="F477" s="131" t="s">
        <v>600</v>
      </c>
      <c r="G477" s="122"/>
      <c r="H477" s="95"/>
    </row>
    <row r="478" spans="1:8" ht="16.2" x14ac:dyDescent="0.3">
      <c r="A478" s="130"/>
      <c r="B478" s="130"/>
      <c r="C478" s="438" t="s">
        <v>370</v>
      </c>
      <c r="D478" s="438"/>
      <c r="E478" s="438"/>
      <c r="F478" s="131" t="s">
        <v>576</v>
      </c>
      <c r="G478" s="122"/>
      <c r="H478" s="95"/>
    </row>
    <row r="479" spans="1:8" ht="16.2" x14ac:dyDescent="0.3">
      <c r="A479" s="130"/>
      <c r="B479" s="130"/>
      <c r="C479" s="417" t="s">
        <v>371</v>
      </c>
      <c r="D479" s="417"/>
      <c r="E479" s="417"/>
      <c r="F479" s="131" t="s">
        <v>581</v>
      </c>
      <c r="G479" s="122"/>
      <c r="H479" s="95"/>
    </row>
    <row r="480" spans="1:8" ht="16.2" x14ac:dyDescent="0.3">
      <c r="A480" s="130"/>
      <c r="B480" s="130"/>
      <c r="C480" s="417" t="s">
        <v>372</v>
      </c>
      <c r="D480" s="417"/>
      <c r="E480" s="417"/>
      <c r="F480" s="131" t="s">
        <v>581</v>
      </c>
      <c r="G480" s="122"/>
      <c r="H480" s="95"/>
    </row>
    <row r="481" spans="1:8" ht="16.2" x14ac:dyDescent="0.3">
      <c r="A481" s="130"/>
      <c r="B481" s="130"/>
      <c r="C481" s="417" t="s">
        <v>373</v>
      </c>
      <c r="D481" s="417"/>
      <c r="E481" s="417"/>
      <c r="F481" s="131" t="s">
        <v>605</v>
      </c>
      <c r="G481" s="122"/>
      <c r="H481" s="95"/>
    </row>
    <row r="482" spans="1:8" ht="16.2" x14ac:dyDescent="0.3">
      <c r="A482" s="130"/>
      <c r="B482" s="130"/>
      <c r="C482" s="417" t="s">
        <v>374</v>
      </c>
      <c r="D482" s="417"/>
      <c r="E482" s="417"/>
      <c r="F482" s="131" t="s">
        <v>605</v>
      </c>
      <c r="G482" s="122"/>
      <c r="H482" s="95"/>
    </row>
    <row r="483" spans="1:8" ht="15.6" x14ac:dyDescent="0.3">
      <c r="A483" s="188"/>
      <c r="B483" s="188"/>
      <c r="C483" s="405" t="s">
        <v>375</v>
      </c>
      <c r="D483" s="405"/>
      <c r="E483" s="405"/>
      <c r="F483" s="122"/>
      <c r="G483" s="122"/>
      <c r="H483" s="95"/>
    </row>
    <row r="484" spans="1:8" ht="16.2" x14ac:dyDescent="0.3">
      <c r="A484" s="130"/>
      <c r="B484" s="130"/>
      <c r="C484" s="417" t="s">
        <v>376</v>
      </c>
      <c r="D484" s="417"/>
      <c r="E484" s="417"/>
      <c r="F484" s="131" t="s">
        <v>581</v>
      </c>
      <c r="G484" s="122"/>
      <c r="H484" s="95"/>
    </row>
    <row r="485" spans="1:8" ht="16.2" x14ac:dyDescent="0.3">
      <c r="A485" s="188"/>
      <c r="B485" s="188"/>
      <c r="C485" s="492" t="s">
        <v>1024</v>
      </c>
      <c r="D485" s="493"/>
      <c r="E485" s="494"/>
      <c r="F485" s="216"/>
      <c r="G485" s="122"/>
      <c r="H485" s="95"/>
    </row>
    <row r="486" spans="1:8" ht="15.6" x14ac:dyDescent="0.3">
      <c r="A486" s="188"/>
      <c r="B486" s="188"/>
      <c r="C486" s="425" t="s">
        <v>377</v>
      </c>
      <c r="D486" s="425"/>
      <c r="E486" s="425"/>
      <c r="F486" s="122"/>
      <c r="G486" s="122"/>
      <c r="H486" s="95"/>
    </row>
    <row r="487" spans="1:8" ht="16.2" x14ac:dyDescent="0.3">
      <c r="A487" s="130"/>
      <c r="B487" s="130"/>
      <c r="C487" s="412" t="s">
        <v>378</v>
      </c>
      <c r="D487" s="412"/>
      <c r="E487" s="412"/>
      <c r="F487" s="131" t="s">
        <v>606</v>
      </c>
      <c r="G487" s="122"/>
      <c r="H487" s="95"/>
    </row>
    <row r="488" spans="1:8" ht="16.2" x14ac:dyDescent="0.3">
      <c r="A488" s="130"/>
      <c r="B488" s="130"/>
      <c r="C488" s="438" t="s">
        <v>379</v>
      </c>
      <c r="D488" s="438"/>
      <c r="E488" s="438"/>
      <c r="F488" s="131" t="s">
        <v>617</v>
      </c>
      <c r="G488" s="122"/>
      <c r="H488" s="95"/>
    </row>
    <row r="489" spans="1:8" ht="16.2" x14ac:dyDescent="0.3">
      <c r="A489" s="130"/>
      <c r="B489" s="130"/>
      <c r="C489" s="438" t="s">
        <v>380</v>
      </c>
      <c r="D489" s="438"/>
      <c r="E489" s="438"/>
      <c r="F489" s="131" t="s">
        <v>617</v>
      </c>
      <c r="G489" s="122"/>
      <c r="H489" s="95"/>
    </row>
    <row r="490" spans="1:8" ht="32.4" x14ac:dyDescent="0.3">
      <c r="A490" s="130"/>
      <c r="B490" s="130"/>
      <c r="C490" s="438" t="s">
        <v>381</v>
      </c>
      <c r="D490" s="438"/>
      <c r="E490" s="438"/>
      <c r="F490" s="132" t="s">
        <v>733</v>
      </c>
      <c r="G490" s="122"/>
      <c r="H490" s="95"/>
    </row>
    <row r="491" spans="1:8" ht="16.2" x14ac:dyDescent="0.3">
      <c r="A491" s="130"/>
      <c r="B491" s="130"/>
      <c r="C491" s="438" t="s">
        <v>382</v>
      </c>
      <c r="D491" s="438"/>
      <c r="E491" s="438"/>
      <c r="F491" s="131" t="s">
        <v>606</v>
      </c>
      <c r="G491" s="122"/>
      <c r="H491" s="95"/>
    </row>
    <row r="492" spans="1:8" ht="15.6" x14ac:dyDescent="0.3">
      <c r="A492" s="188"/>
      <c r="B492" s="188"/>
      <c r="C492" s="425" t="s">
        <v>383</v>
      </c>
      <c r="D492" s="425"/>
      <c r="E492" s="425"/>
      <c r="F492" s="122"/>
      <c r="G492" s="122"/>
      <c r="H492" s="95"/>
    </row>
    <row r="493" spans="1:8" ht="16.2" x14ac:dyDescent="0.3">
      <c r="A493" s="130"/>
      <c r="B493" s="130"/>
      <c r="C493" s="438" t="s">
        <v>384</v>
      </c>
      <c r="D493" s="438"/>
      <c r="E493" s="438"/>
      <c r="F493" s="131" t="s">
        <v>605</v>
      </c>
      <c r="G493" s="122"/>
      <c r="H493" s="95"/>
    </row>
    <row r="494" spans="1:8" ht="15.6" x14ac:dyDescent="0.3">
      <c r="A494" s="188"/>
      <c r="B494" s="188"/>
      <c r="C494" s="414" t="s">
        <v>317</v>
      </c>
      <c r="D494" s="414"/>
      <c r="E494" s="414"/>
      <c r="F494" s="122"/>
      <c r="G494" s="122"/>
      <c r="H494" s="95"/>
    </row>
    <row r="495" spans="1:8" ht="16.2" x14ac:dyDescent="0.3">
      <c r="A495" s="130"/>
      <c r="B495" s="130"/>
      <c r="C495" s="426" t="s">
        <v>107</v>
      </c>
      <c r="D495" s="426"/>
      <c r="E495" s="426"/>
      <c r="F495" s="131" t="s">
        <v>621</v>
      </c>
      <c r="G495" s="122"/>
      <c r="H495" s="95"/>
    </row>
    <row r="496" spans="1:8" ht="16.2" x14ac:dyDescent="0.3">
      <c r="A496" s="130"/>
      <c r="B496" s="130"/>
      <c r="C496" s="422" t="s">
        <v>734</v>
      </c>
      <c r="D496" s="422"/>
      <c r="E496" s="422"/>
      <c r="F496" s="131" t="s">
        <v>606</v>
      </c>
      <c r="G496" s="122"/>
      <c r="H496" s="95"/>
    </row>
    <row r="497" spans="1:8" ht="16.2" x14ac:dyDescent="0.3">
      <c r="A497" s="130"/>
      <c r="B497" s="130"/>
      <c r="C497" s="422" t="s">
        <v>385</v>
      </c>
      <c r="D497" s="422"/>
      <c r="E497" s="422"/>
      <c r="F497" s="131" t="s">
        <v>606</v>
      </c>
      <c r="G497" s="122"/>
      <c r="H497" s="95"/>
    </row>
    <row r="498" spans="1:8" ht="32.4" x14ac:dyDescent="0.3">
      <c r="A498" s="130"/>
      <c r="B498" s="130"/>
      <c r="C498" s="426" t="s">
        <v>108</v>
      </c>
      <c r="D498" s="426"/>
      <c r="E498" s="426"/>
      <c r="F498" s="132" t="s">
        <v>718</v>
      </c>
      <c r="G498" s="122"/>
      <c r="H498" s="95"/>
    </row>
    <row r="499" spans="1:8" ht="16.2" x14ac:dyDescent="0.3">
      <c r="A499" s="130"/>
      <c r="B499" s="130"/>
      <c r="C499" s="426" t="s">
        <v>319</v>
      </c>
      <c r="D499" s="426"/>
      <c r="E499" s="426"/>
      <c r="F499" s="131" t="s">
        <v>547</v>
      </c>
      <c r="G499" s="122"/>
      <c r="H499" s="95"/>
    </row>
    <row r="500" spans="1:8" ht="15.6" x14ac:dyDescent="0.3">
      <c r="A500" s="188"/>
      <c r="B500" s="188"/>
      <c r="C500" s="428" t="s">
        <v>109</v>
      </c>
      <c r="D500" s="428"/>
      <c r="E500" s="428"/>
      <c r="F500" s="122"/>
      <c r="G500" s="122"/>
      <c r="H500" s="95"/>
    </row>
    <row r="501" spans="1:8" ht="15.6" x14ac:dyDescent="0.3">
      <c r="A501" s="188"/>
      <c r="B501" s="188"/>
      <c r="C501" s="428" t="s">
        <v>320</v>
      </c>
      <c r="D501" s="428"/>
      <c r="E501" s="428"/>
      <c r="F501" s="122"/>
      <c r="G501" s="122"/>
      <c r="H501" s="95"/>
    </row>
    <row r="502" spans="1:8" ht="15.6" x14ac:dyDescent="0.3">
      <c r="A502" s="96">
        <f>SUM(A467:A472,A475:A482,A484,A487:A491,A493,A495:A499)</f>
        <v>0</v>
      </c>
      <c r="B502" s="22">
        <v>26</v>
      </c>
      <c r="C502" s="419" t="s">
        <v>386</v>
      </c>
      <c r="D502" s="420"/>
      <c r="E502" s="421"/>
      <c r="F502" s="123"/>
      <c r="G502" s="123"/>
      <c r="H502" s="97"/>
    </row>
    <row r="503" spans="1:8" x14ac:dyDescent="0.3">
      <c r="A503" s="98"/>
      <c r="B503" s="22"/>
      <c r="C503" s="21"/>
      <c r="D503" s="21"/>
      <c r="E503" s="21"/>
      <c r="F503" s="124"/>
      <c r="G503" s="124"/>
      <c r="H503" s="99"/>
    </row>
    <row r="504" spans="1:8" ht="17.399999999999999" x14ac:dyDescent="0.3">
      <c r="A504" s="439" t="s">
        <v>387</v>
      </c>
      <c r="B504" s="440"/>
      <c r="C504" s="440"/>
      <c r="D504" s="440"/>
      <c r="E504" s="440"/>
      <c r="F504" s="126"/>
      <c r="G504" s="126"/>
      <c r="H504" s="103"/>
    </row>
    <row r="505" spans="1:8" ht="16.2" x14ac:dyDescent="0.3">
      <c r="A505" s="130"/>
      <c r="B505" s="130"/>
      <c r="C505" s="426" t="s">
        <v>304</v>
      </c>
      <c r="D505" s="426"/>
      <c r="E505" s="426"/>
      <c r="F505" s="131" t="s">
        <v>621</v>
      </c>
      <c r="G505" s="122"/>
      <c r="H505" s="95"/>
    </row>
    <row r="506" spans="1:8" ht="16.2" x14ac:dyDescent="0.3">
      <c r="A506" s="130"/>
      <c r="B506" s="130"/>
      <c r="C506" s="426" t="s">
        <v>305</v>
      </c>
      <c r="D506" s="426"/>
      <c r="E506" s="426"/>
      <c r="F506" s="131" t="s">
        <v>621</v>
      </c>
      <c r="G506" s="122"/>
      <c r="H506" s="95"/>
    </row>
    <row r="507" spans="1:8" ht="16.2" x14ac:dyDescent="0.3">
      <c r="A507" s="130"/>
      <c r="B507" s="130"/>
      <c r="C507" s="426" t="s">
        <v>92</v>
      </c>
      <c r="D507" s="426"/>
      <c r="E507" s="426"/>
      <c r="F507" s="131" t="s">
        <v>542</v>
      </c>
      <c r="G507" s="122"/>
      <c r="H507" s="95"/>
    </row>
    <row r="508" spans="1:8" ht="16.2" x14ac:dyDescent="0.3">
      <c r="A508" s="130"/>
      <c r="B508" s="130"/>
      <c r="C508" s="426" t="s">
        <v>93</v>
      </c>
      <c r="D508" s="426"/>
      <c r="E508" s="426"/>
      <c r="F508" s="131" t="s">
        <v>715</v>
      </c>
      <c r="G508" s="122"/>
      <c r="H508" s="95"/>
    </row>
    <row r="509" spans="1:8" ht="16.2" x14ac:dyDescent="0.3">
      <c r="A509" s="130"/>
      <c r="B509" s="130"/>
      <c r="C509" s="426" t="s">
        <v>94</v>
      </c>
      <c r="D509" s="426"/>
      <c r="E509" s="426"/>
      <c r="F509" s="131" t="s">
        <v>545</v>
      </c>
      <c r="G509" s="122"/>
      <c r="H509" s="95"/>
    </row>
    <row r="510" spans="1:8" ht="16.2" x14ac:dyDescent="0.3">
      <c r="A510" s="130"/>
      <c r="B510" s="130"/>
      <c r="C510" s="426" t="s">
        <v>95</v>
      </c>
      <c r="D510" s="426"/>
      <c r="E510" s="426"/>
      <c r="F510" s="131" t="s">
        <v>716</v>
      </c>
      <c r="G510" s="122"/>
      <c r="H510" s="95"/>
    </row>
    <row r="511" spans="1:8" ht="15.6" x14ac:dyDescent="0.3">
      <c r="A511" s="188"/>
      <c r="B511" s="188"/>
      <c r="C511" s="414" t="s">
        <v>306</v>
      </c>
      <c r="D511" s="414"/>
      <c r="E511" s="414"/>
      <c r="F511" s="122"/>
      <c r="G511" s="122"/>
      <c r="H511" s="95"/>
    </row>
    <row r="512" spans="1:8" ht="15.6" x14ac:dyDescent="0.3">
      <c r="A512" s="188"/>
      <c r="B512" s="188"/>
      <c r="C512" s="414" t="s">
        <v>308</v>
      </c>
      <c r="D512" s="414"/>
      <c r="E512" s="414"/>
      <c r="F512" s="122"/>
      <c r="G512" s="122"/>
      <c r="H512" s="95"/>
    </row>
    <row r="513" spans="1:8" ht="16.2" x14ac:dyDescent="0.3">
      <c r="A513" s="188"/>
      <c r="B513" s="188"/>
      <c r="C513" s="418" t="s">
        <v>309</v>
      </c>
      <c r="D513" s="418"/>
      <c r="E513" s="418"/>
      <c r="F513" s="131" t="s">
        <v>611</v>
      </c>
      <c r="G513" s="122"/>
      <c r="H513" s="95"/>
    </row>
    <row r="514" spans="1:8" ht="16.2" x14ac:dyDescent="0.3">
      <c r="A514" s="130"/>
      <c r="B514" s="130"/>
      <c r="C514" s="438" t="s">
        <v>388</v>
      </c>
      <c r="D514" s="438"/>
      <c r="E514" s="438"/>
      <c r="F514" s="131" t="s">
        <v>611</v>
      </c>
      <c r="G514" s="122"/>
      <c r="H514" s="95"/>
    </row>
    <row r="515" spans="1:8" ht="16.2" x14ac:dyDescent="0.3">
      <c r="A515" s="130"/>
      <c r="B515" s="130"/>
      <c r="C515" s="438" t="s">
        <v>389</v>
      </c>
      <c r="D515" s="438"/>
      <c r="E515" s="438"/>
      <c r="F515" s="131" t="s">
        <v>611</v>
      </c>
      <c r="G515" s="122"/>
      <c r="H515" s="95"/>
    </row>
    <row r="516" spans="1:8" ht="16.2" x14ac:dyDescent="0.3">
      <c r="A516" s="130"/>
      <c r="B516" s="130"/>
      <c r="C516" s="438" t="s">
        <v>390</v>
      </c>
      <c r="D516" s="438"/>
      <c r="E516" s="438"/>
      <c r="F516" s="131" t="s">
        <v>611</v>
      </c>
      <c r="G516" s="122"/>
      <c r="H516" s="95"/>
    </row>
    <row r="517" spans="1:8" ht="16.2" x14ac:dyDescent="0.3">
      <c r="A517" s="130"/>
      <c r="B517" s="130"/>
      <c r="C517" s="438" t="s">
        <v>391</v>
      </c>
      <c r="D517" s="438"/>
      <c r="E517" s="438"/>
      <c r="F517" s="131" t="s">
        <v>611</v>
      </c>
      <c r="G517" s="122"/>
      <c r="H517" s="95"/>
    </row>
    <row r="518" spans="1:8" ht="16.2" x14ac:dyDescent="0.3">
      <c r="A518" s="130"/>
      <c r="B518" s="130"/>
      <c r="C518" s="438" t="s">
        <v>392</v>
      </c>
      <c r="D518" s="438"/>
      <c r="E518" s="438"/>
      <c r="F518" s="131" t="s">
        <v>611</v>
      </c>
      <c r="G518" s="122"/>
      <c r="H518" s="95"/>
    </row>
    <row r="519" spans="1:8" ht="16.2" x14ac:dyDescent="0.3">
      <c r="A519" s="130"/>
      <c r="B519" s="130"/>
      <c r="C519" s="438" t="s">
        <v>393</v>
      </c>
      <c r="D519" s="438"/>
      <c r="E519" s="438"/>
      <c r="F519" s="131" t="s">
        <v>611</v>
      </c>
      <c r="G519" s="122"/>
      <c r="H519" s="95"/>
    </row>
    <row r="520" spans="1:8" ht="16.2" x14ac:dyDescent="0.3">
      <c r="A520" s="130"/>
      <c r="B520" s="130"/>
      <c r="C520" s="438" t="s">
        <v>394</v>
      </c>
      <c r="D520" s="438"/>
      <c r="E520" s="438"/>
      <c r="F520" s="131" t="s">
        <v>576</v>
      </c>
      <c r="G520" s="122"/>
      <c r="H520" s="95"/>
    </row>
    <row r="521" spans="1:8" ht="16.2" x14ac:dyDescent="0.3">
      <c r="A521" s="130"/>
      <c r="B521" s="130"/>
      <c r="C521" s="417" t="s">
        <v>395</v>
      </c>
      <c r="D521" s="417"/>
      <c r="E521" s="417"/>
      <c r="F521" s="131" t="s">
        <v>735</v>
      </c>
      <c r="G521" s="122"/>
      <c r="H521" s="95"/>
    </row>
    <row r="522" spans="1:8" ht="15.6" x14ac:dyDescent="0.3">
      <c r="A522" s="188"/>
      <c r="B522" s="188"/>
      <c r="C522" s="414" t="s">
        <v>317</v>
      </c>
      <c r="D522" s="414"/>
      <c r="E522" s="414"/>
      <c r="F522" s="122"/>
      <c r="G522" s="122"/>
      <c r="H522" s="95"/>
    </row>
    <row r="523" spans="1:8" ht="16.2" x14ac:dyDescent="0.3">
      <c r="A523" s="130"/>
      <c r="B523" s="130"/>
      <c r="C523" s="426" t="s">
        <v>107</v>
      </c>
      <c r="D523" s="426"/>
      <c r="E523" s="426"/>
      <c r="F523" s="131" t="s">
        <v>621</v>
      </c>
      <c r="G523" s="122"/>
      <c r="H523" s="95"/>
    </row>
    <row r="524" spans="1:8" ht="32.4" x14ac:dyDescent="0.3">
      <c r="A524" s="130"/>
      <c r="B524" s="130"/>
      <c r="C524" s="426" t="s">
        <v>108</v>
      </c>
      <c r="D524" s="426"/>
      <c r="E524" s="426"/>
      <c r="F524" s="132" t="s">
        <v>718</v>
      </c>
      <c r="G524" s="122"/>
      <c r="H524" s="95"/>
    </row>
    <row r="525" spans="1:8" ht="16.2" x14ac:dyDescent="0.3">
      <c r="A525" s="130"/>
      <c r="B525" s="130"/>
      <c r="C525" s="426" t="s">
        <v>319</v>
      </c>
      <c r="D525" s="426"/>
      <c r="E525" s="426"/>
      <c r="F525" s="131" t="s">
        <v>547</v>
      </c>
      <c r="G525" s="122"/>
      <c r="H525" s="95"/>
    </row>
    <row r="526" spans="1:8" ht="15.6" x14ac:dyDescent="0.3">
      <c r="A526" s="188"/>
      <c r="B526" s="188"/>
      <c r="C526" s="428" t="s">
        <v>109</v>
      </c>
      <c r="D526" s="428"/>
      <c r="E526" s="428"/>
      <c r="F526" s="122"/>
      <c r="G526" s="122"/>
      <c r="H526" s="95"/>
    </row>
    <row r="527" spans="1:8" ht="15.6" x14ac:dyDescent="0.3">
      <c r="A527" s="188"/>
      <c r="B527" s="188"/>
      <c r="C527" s="428" t="s">
        <v>320</v>
      </c>
      <c r="D527" s="428"/>
      <c r="E527" s="428"/>
      <c r="F527" s="122"/>
      <c r="G527" s="122"/>
      <c r="H527" s="95"/>
    </row>
    <row r="528" spans="1:8" ht="15.6" x14ac:dyDescent="0.3">
      <c r="A528" s="96">
        <f>SUM(A505:A510,A514:A521,A523:A525)</f>
        <v>0</v>
      </c>
      <c r="B528" s="22">
        <v>17</v>
      </c>
      <c r="C528" s="419" t="s">
        <v>396</v>
      </c>
      <c r="D528" s="420"/>
      <c r="E528" s="421"/>
      <c r="F528" s="123"/>
      <c r="G528" s="123"/>
      <c r="H528" s="97"/>
    </row>
    <row r="529" spans="1:8" x14ac:dyDescent="0.3">
      <c r="A529" s="98"/>
      <c r="B529" s="22"/>
      <c r="C529" s="21"/>
      <c r="D529" s="21"/>
      <c r="E529" s="21"/>
      <c r="F529" s="124"/>
      <c r="G529" s="124"/>
      <c r="H529" s="99"/>
    </row>
    <row r="530" spans="1:8" ht="17.399999999999999" x14ac:dyDescent="0.3">
      <c r="A530" s="439" t="s">
        <v>397</v>
      </c>
      <c r="B530" s="440"/>
      <c r="C530" s="440"/>
      <c r="D530" s="440"/>
      <c r="E530" s="440"/>
      <c r="F530" s="126"/>
      <c r="G530" s="126"/>
      <c r="H530" s="103"/>
    </row>
    <row r="531" spans="1:8" ht="16.2" x14ac:dyDescent="0.3">
      <c r="A531" s="130"/>
      <c r="B531" s="130"/>
      <c r="C531" s="426" t="s">
        <v>304</v>
      </c>
      <c r="D531" s="426"/>
      <c r="E531" s="426"/>
      <c r="F531" s="131" t="s">
        <v>621</v>
      </c>
      <c r="G531" s="122"/>
      <c r="H531" s="95"/>
    </row>
    <row r="532" spans="1:8" ht="16.2" x14ac:dyDescent="0.3">
      <c r="A532" s="130"/>
      <c r="B532" s="130"/>
      <c r="C532" s="426" t="s">
        <v>305</v>
      </c>
      <c r="D532" s="426"/>
      <c r="E532" s="426"/>
      <c r="F532" s="131" t="s">
        <v>621</v>
      </c>
      <c r="G532" s="122"/>
      <c r="H532" s="95"/>
    </row>
    <row r="533" spans="1:8" ht="16.2" x14ac:dyDescent="0.3">
      <c r="A533" s="130"/>
      <c r="B533" s="130"/>
      <c r="C533" s="426" t="s">
        <v>92</v>
      </c>
      <c r="D533" s="426"/>
      <c r="E533" s="426"/>
      <c r="F533" s="131" t="s">
        <v>542</v>
      </c>
      <c r="G533" s="122"/>
      <c r="H533" s="95"/>
    </row>
    <row r="534" spans="1:8" ht="16.2" x14ac:dyDescent="0.3">
      <c r="A534" s="130"/>
      <c r="B534" s="130"/>
      <c r="C534" s="426" t="s">
        <v>93</v>
      </c>
      <c r="D534" s="426"/>
      <c r="E534" s="426"/>
      <c r="F534" s="131" t="s">
        <v>715</v>
      </c>
      <c r="G534" s="122"/>
      <c r="H534" s="95"/>
    </row>
    <row r="535" spans="1:8" ht="16.2" x14ac:dyDescent="0.3">
      <c r="A535" s="130"/>
      <c r="B535" s="130"/>
      <c r="C535" s="426" t="s">
        <v>94</v>
      </c>
      <c r="D535" s="426"/>
      <c r="E535" s="426"/>
      <c r="F535" s="131" t="s">
        <v>545</v>
      </c>
      <c r="G535" s="122"/>
      <c r="H535" s="95"/>
    </row>
    <row r="536" spans="1:8" ht="16.2" x14ac:dyDescent="0.3">
      <c r="A536" s="130"/>
      <c r="B536" s="130"/>
      <c r="C536" s="426" t="s">
        <v>95</v>
      </c>
      <c r="D536" s="426"/>
      <c r="E536" s="426"/>
      <c r="F536" s="131" t="s">
        <v>716</v>
      </c>
      <c r="G536" s="122"/>
      <c r="H536" s="95"/>
    </row>
    <row r="537" spans="1:8" ht="15.6" x14ac:dyDescent="0.3">
      <c r="A537" s="188"/>
      <c r="B537" s="188"/>
      <c r="C537" s="414" t="s">
        <v>306</v>
      </c>
      <c r="D537" s="414"/>
      <c r="E537" s="414"/>
      <c r="F537" s="122"/>
      <c r="G537" s="122"/>
      <c r="H537" s="95"/>
    </row>
    <row r="538" spans="1:8" ht="15.6" x14ac:dyDescent="0.3">
      <c r="A538" s="188"/>
      <c r="B538" s="188"/>
      <c r="C538" s="414" t="s">
        <v>308</v>
      </c>
      <c r="D538" s="414"/>
      <c r="E538" s="414"/>
      <c r="F538" s="122"/>
      <c r="G538" s="122"/>
      <c r="H538" s="95"/>
    </row>
    <row r="539" spans="1:8" ht="16.2" x14ac:dyDescent="0.3">
      <c r="A539" s="130"/>
      <c r="B539" s="130"/>
      <c r="C539" s="418" t="s">
        <v>309</v>
      </c>
      <c r="D539" s="418"/>
      <c r="E539" s="418"/>
      <c r="F539" s="131" t="s">
        <v>605</v>
      </c>
      <c r="G539" s="122"/>
      <c r="H539" s="95"/>
    </row>
    <row r="540" spans="1:8" ht="15.6" x14ac:dyDescent="0.3">
      <c r="A540" s="188"/>
      <c r="B540" s="188"/>
      <c r="C540" s="425" t="s">
        <v>398</v>
      </c>
      <c r="D540" s="425"/>
      <c r="E540" s="425"/>
      <c r="F540" s="122"/>
      <c r="G540" s="122"/>
      <c r="H540" s="95"/>
    </row>
    <row r="541" spans="1:8" ht="15.6" x14ac:dyDescent="0.3">
      <c r="A541" s="188"/>
      <c r="B541" s="188"/>
      <c r="C541" s="425" t="s">
        <v>399</v>
      </c>
      <c r="D541" s="425"/>
      <c r="E541" s="425"/>
      <c r="F541" s="122"/>
      <c r="G541" s="122"/>
      <c r="H541" s="95"/>
    </row>
    <row r="542" spans="1:8" ht="15.6" x14ac:dyDescent="0.3">
      <c r="A542" s="188"/>
      <c r="B542" s="188"/>
      <c r="C542" s="405" t="s">
        <v>400</v>
      </c>
      <c r="D542" s="405"/>
      <c r="E542" s="405"/>
      <c r="F542" s="122"/>
      <c r="G542" s="122"/>
      <c r="H542" s="95"/>
    </row>
    <row r="543" spans="1:8" ht="15.6" x14ac:dyDescent="0.3">
      <c r="A543" s="188"/>
      <c r="B543" s="188"/>
      <c r="C543" s="405" t="s">
        <v>401</v>
      </c>
      <c r="D543" s="405"/>
      <c r="E543" s="405"/>
      <c r="F543" s="122"/>
      <c r="G543" s="122"/>
      <c r="H543" s="95"/>
    </row>
    <row r="544" spans="1:8" ht="15.6" x14ac:dyDescent="0.3">
      <c r="A544" s="188"/>
      <c r="B544" s="188"/>
      <c r="C544" s="405" t="s">
        <v>402</v>
      </c>
      <c r="D544" s="405"/>
      <c r="E544" s="405"/>
      <c r="F544" s="122"/>
      <c r="G544" s="122"/>
      <c r="H544" s="95"/>
    </row>
    <row r="545" spans="1:8" ht="15.6" x14ac:dyDescent="0.3">
      <c r="A545" s="188"/>
      <c r="B545" s="188"/>
      <c r="C545" s="405" t="s">
        <v>403</v>
      </c>
      <c r="D545" s="405"/>
      <c r="E545" s="405"/>
      <c r="F545" s="122"/>
      <c r="G545" s="122"/>
      <c r="H545" s="95"/>
    </row>
    <row r="546" spans="1:8" ht="15.6" x14ac:dyDescent="0.3">
      <c r="A546" s="188"/>
      <c r="B546" s="188"/>
      <c r="C546" s="414" t="s">
        <v>317</v>
      </c>
      <c r="D546" s="414"/>
      <c r="E546" s="414"/>
      <c r="F546" s="122"/>
      <c r="G546" s="122"/>
      <c r="H546" s="95"/>
    </row>
    <row r="547" spans="1:8" ht="16.2" x14ac:dyDescent="0.3">
      <c r="A547" s="130"/>
      <c r="B547" s="130"/>
      <c r="C547" s="426" t="s">
        <v>107</v>
      </c>
      <c r="D547" s="426"/>
      <c r="E547" s="426"/>
      <c r="F547" s="131" t="s">
        <v>621</v>
      </c>
      <c r="G547" s="122"/>
      <c r="H547" s="95"/>
    </row>
    <row r="548" spans="1:8" ht="32.4" x14ac:dyDescent="0.3">
      <c r="A548" s="130"/>
      <c r="B548" s="130"/>
      <c r="C548" s="426" t="s">
        <v>108</v>
      </c>
      <c r="D548" s="426"/>
      <c r="E548" s="426"/>
      <c r="F548" s="132" t="s">
        <v>718</v>
      </c>
      <c r="G548" s="122"/>
      <c r="H548" s="95"/>
    </row>
    <row r="549" spans="1:8" ht="16.2" x14ac:dyDescent="0.3">
      <c r="A549" s="130"/>
      <c r="B549" s="130"/>
      <c r="C549" s="426" t="s">
        <v>319</v>
      </c>
      <c r="D549" s="426"/>
      <c r="E549" s="426"/>
      <c r="F549" s="131" t="s">
        <v>547</v>
      </c>
      <c r="G549" s="122"/>
      <c r="H549" s="95"/>
    </row>
    <row r="550" spans="1:8" ht="15.6" x14ac:dyDescent="0.3">
      <c r="A550" s="188"/>
      <c r="B550" s="188"/>
      <c r="C550" s="428" t="s">
        <v>109</v>
      </c>
      <c r="D550" s="428"/>
      <c r="E550" s="428"/>
      <c r="F550" s="122"/>
      <c r="G550" s="122"/>
      <c r="H550" s="95"/>
    </row>
    <row r="551" spans="1:8" ht="15.6" x14ac:dyDescent="0.3">
      <c r="A551" s="188"/>
      <c r="B551" s="188"/>
      <c r="C551" s="428" t="s">
        <v>320</v>
      </c>
      <c r="D551" s="428"/>
      <c r="E551" s="428"/>
      <c r="F551" s="122"/>
      <c r="G551" s="122"/>
      <c r="H551" s="95"/>
    </row>
    <row r="552" spans="1:8" ht="15.6" x14ac:dyDescent="0.3">
      <c r="A552" s="96">
        <f>SUM(A531:A536,A539,A547:A549)</f>
        <v>0</v>
      </c>
      <c r="B552" s="22">
        <v>10</v>
      </c>
      <c r="C552" s="419" t="s">
        <v>404</v>
      </c>
      <c r="D552" s="420"/>
      <c r="E552" s="421"/>
      <c r="F552" s="123"/>
      <c r="G552" s="123"/>
      <c r="H552" s="97"/>
    </row>
    <row r="553" spans="1:8" x14ac:dyDescent="0.3">
      <c r="A553" s="98"/>
      <c r="B553" s="22"/>
      <c r="C553" s="21"/>
      <c r="D553" s="21"/>
      <c r="E553" s="21"/>
      <c r="F553" s="124"/>
      <c r="G553" s="124"/>
      <c r="H553" s="99"/>
    </row>
    <row r="554" spans="1:8" ht="17.399999999999999" x14ac:dyDescent="0.3">
      <c r="A554" s="439" t="s">
        <v>405</v>
      </c>
      <c r="B554" s="440"/>
      <c r="C554" s="440"/>
      <c r="D554" s="440"/>
      <c r="E554" s="440"/>
      <c r="F554" s="126"/>
      <c r="G554" s="126"/>
      <c r="H554" s="103"/>
    </row>
    <row r="555" spans="1:8" ht="16.2" x14ac:dyDescent="0.3">
      <c r="A555" s="130"/>
      <c r="B555" s="130"/>
      <c r="C555" s="426" t="s">
        <v>304</v>
      </c>
      <c r="D555" s="426"/>
      <c r="E555" s="426"/>
      <c r="F555" s="131" t="s">
        <v>621</v>
      </c>
      <c r="G555" s="122"/>
      <c r="H555" s="95"/>
    </row>
    <row r="556" spans="1:8" ht="16.2" x14ac:dyDescent="0.3">
      <c r="A556" s="130"/>
      <c r="B556" s="130"/>
      <c r="C556" s="426" t="s">
        <v>305</v>
      </c>
      <c r="D556" s="426"/>
      <c r="E556" s="426"/>
      <c r="F556" s="131" t="s">
        <v>621</v>
      </c>
      <c r="G556" s="122"/>
      <c r="H556" s="95"/>
    </row>
    <row r="557" spans="1:8" ht="16.2" x14ac:dyDescent="0.3">
      <c r="A557" s="130"/>
      <c r="B557" s="130"/>
      <c r="C557" s="426" t="s">
        <v>92</v>
      </c>
      <c r="D557" s="426"/>
      <c r="E557" s="426"/>
      <c r="F557" s="131" t="s">
        <v>542</v>
      </c>
      <c r="G557" s="122"/>
      <c r="H557" s="95"/>
    </row>
    <row r="558" spans="1:8" ht="16.2" x14ac:dyDescent="0.3">
      <c r="A558" s="130"/>
      <c r="B558" s="130"/>
      <c r="C558" s="426" t="s">
        <v>93</v>
      </c>
      <c r="D558" s="426"/>
      <c r="E558" s="426"/>
      <c r="F558" s="131" t="s">
        <v>715</v>
      </c>
      <c r="G558" s="122"/>
      <c r="H558" s="95"/>
    </row>
    <row r="559" spans="1:8" ht="16.2" x14ac:dyDescent="0.3">
      <c r="A559" s="130"/>
      <c r="B559" s="130"/>
      <c r="C559" s="426" t="s">
        <v>94</v>
      </c>
      <c r="D559" s="426"/>
      <c r="E559" s="426"/>
      <c r="F559" s="131" t="s">
        <v>545</v>
      </c>
      <c r="G559" s="122"/>
      <c r="H559" s="95"/>
    </row>
    <row r="560" spans="1:8" ht="16.2" x14ac:dyDescent="0.3">
      <c r="A560" s="130"/>
      <c r="B560" s="130"/>
      <c r="C560" s="426" t="s">
        <v>95</v>
      </c>
      <c r="D560" s="426"/>
      <c r="E560" s="426"/>
      <c r="F560" s="131" t="s">
        <v>716</v>
      </c>
      <c r="G560" s="122"/>
      <c r="H560" s="95"/>
    </row>
    <row r="561" spans="1:8" ht="15.6" x14ac:dyDescent="0.3">
      <c r="A561" s="188"/>
      <c r="B561" s="188"/>
      <c r="C561" s="414" t="s">
        <v>306</v>
      </c>
      <c r="D561" s="414"/>
      <c r="E561" s="414"/>
      <c r="F561" s="122"/>
      <c r="G561" s="122"/>
      <c r="H561" s="95"/>
    </row>
    <row r="562" spans="1:8" ht="15.6" x14ac:dyDescent="0.3">
      <c r="A562" s="188"/>
      <c r="B562" s="188"/>
      <c r="C562" s="414" t="s">
        <v>308</v>
      </c>
      <c r="D562" s="414"/>
      <c r="E562" s="414"/>
      <c r="F562" s="122"/>
      <c r="G562" s="122"/>
      <c r="H562" s="95"/>
    </row>
    <row r="563" spans="1:8" ht="16.2" x14ac:dyDescent="0.3">
      <c r="A563" s="130"/>
      <c r="B563" s="130"/>
      <c r="C563" s="418" t="s">
        <v>309</v>
      </c>
      <c r="D563" s="418"/>
      <c r="E563" s="418"/>
      <c r="F563" s="131" t="s">
        <v>612</v>
      </c>
      <c r="G563" s="122"/>
      <c r="H563" s="95"/>
    </row>
    <row r="564" spans="1:8" ht="16.2" x14ac:dyDescent="0.3">
      <c r="A564" s="130"/>
      <c r="B564" s="130"/>
      <c r="C564" s="412" t="s">
        <v>406</v>
      </c>
      <c r="D564" s="412"/>
      <c r="E564" s="412"/>
      <c r="F564" s="131" t="s">
        <v>735</v>
      </c>
      <c r="G564" s="122"/>
      <c r="H564" s="95"/>
    </row>
    <row r="565" spans="1:8" ht="16.2" x14ac:dyDescent="0.3">
      <c r="A565" s="130"/>
      <c r="B565" s="130"/>
      <c r="C565" s="438" t="s">
        <v>407</v>
      </c>
      <c r="D565" s="438"/>
      <c r="E565" s="438"/>
      <c r="F565" s="131" t="s">
        <v>612</v>
      </c>
      <c r="G565" s="122"/>
      <c r="H565" s="95"/>
    </row>
    <row r="566" spans="1:8" ht="16.2" x14ac:dyDescent="0.3">
      <c r="A566" s="130"/>
      <c r="B566" s="130"/>
      <c r="C566" s="438" t="s">
        <v>408</v>
      </c>
      <c r="D566" s="438"/>
      <c r="E566" s="438"/>
      <c r="F566" s="131" t="s">
        <v>612</v>
      </c>
      <c r="G566" s="122"/>
      <c r="H566" s="95"/>
    </row>
    <row r="567" spans="1:8" ht="15.6" x14ac:dyDescent="0.3">
      <c r="A567" s="188"/>
      <c r="B567" s="188"/>
      <c r="C567" s="425" t="s">
        <v>409</v>
      </c>
      <c r="D567" s="425"/>
      <c r="E567" s="425"/>
      <c r="F567" s="122"/>
      <c r="G567" s="122"/>
      <c r="H567" s="95"/>
    </row>
    <row r="568" spans="1:8" ht="48.6" x14ac:dyDescent="0.3">
      <c r="A568" s="130"/>
      <c r="B568" s="130"/>
      <c r="C568" s="438" t="s">
        <v>410</v>
      </c>
      <c r="D568" s="438"/>
      <c r="E568" s="438"/>
      <c r="F568" s="132" t="s">
        <v>736</v>
      </c>
      <c r="G568" s="122"/>
      <c r="H568" s="95"/>
    </row>
    <row r="569" spans="1:8" ht="48.6" x14ac:dyDescent="0.3">
      <c r="A569" s="130"/>
      <c r="B569" s="130"/>
      <c r="C569" s="438" t="s">
        <v>411</v>
      </c>
      <c r="D569" s="438"/>
      <c r="E569" s="438"/>
      <c r="F569" s="132" t="s">
        <v>736</v>
      </c>
      <c r="G569" s="122"/>
      <c r="H569" s="95"/>
    </row>
    <row r="570" spans="1:8" ht="15.6" x14ac:dyDescent="0.3">
      <c r="A570" s="188"/>
      <c r="B570" s="188"/>
      <c r="C570" s="414" t="s">
        <v>317</v>
      </c>
      <c r="D570" s="414"/>
      <c r="E570" s="414"/>
      <c r="F570" s="122"/>
      <c r="G570" s="122"/>
      <c r="H570" s="95"/>
    </row>
    <row r="571" spans="1:8" ht="16.2" x14ac:dyDescent="0.3">
      <c r="A571" s="130"/>
      <c r="B571" s="130"/>
      <c r="C571" s="426" t="s">
        <v>107</v>
      </c>
      <c r="D571" s="426"/>
      <c r="E571" s="426"/>
      <c r="F571" s="131" t="s">
        <v>621</v>
      </c>
      <c r="G571" s="122"/>
      <c r="H571" s="95"/>
    </row>
    <row r="572" spans="1:8" ht="32.4" x14ac:dyDescent="0.3">
      <c r="A572" s="130"/>
      <c r="B572" s="130"/>
      <c r="C572" s="426" t="s">
        <v>108</v>
      </c>
      <c r="D572" s="426"/>
      <c r="E572" s="426"/>
      <c r="F572" s="132" t="s">
        <v>718</v>
      </c>
      <c r="G572" s="122"/>
      <c r="H572" s="95"/>
    </row>
    <row r="573" spans="1:8" ht="16.2" x14ac:dyDescent="0.3">
      <c r="A573" s="130"/>
      <c r="B573" s="130"/>
      <c r="C573" s="426" t="s">
        <v>319</v>
      </c>
      <c r="D573" s="426"/>
      <c r="E573" s="426"/>
      <c r="F573" s="131" t="s">
        <v>547</v>
      </c>
      <c r="G573" s="122"/>
      <c r="H573" s="95"/>
    </row>
    <row r="574" spans="1:8" ht="15.6" x14ac:dyDescent="0.3">
      <c r="A574" s="188"/>
      <c r="B574" s="188"/>
      <c r="C574" s="428" t="s">
        <v>109</v>
      </c>
      <c r="D574" s="428"/>
      <c r="E574" s="428"/>
      <c r="F574" s="122"/>
      <c r="G574" s="122"/>
      <c r="H574" s="95"/>
    </row>
    <row r="575" spans="1:8" ht="15.6" x14ac:dyDescent="0.3">
      <c r="A575" s="188"/>
      <c r="B575" s="188"/>
      <c r="C575" s="428" t="s">
        <v>320</v>
      </c>
      <c r="D575" s="428"/>
      <c r="E575" s="428"/>
      <c r="F575" s="122"/>
      <c r="G575" s="122"/>
      <c r="H575" s="95"/>
    </row>
    <row r="576" spans="1:8" ht="15.6" x14ac:dyDescent="0.3">
      <c r="A576" s="96">
        <f>SUM(A555:A560,A563:A566,A568:A569,A571:A573)</f>
        <v>0</v>
      </c>
      <c r="B576" s="22">
        <v>15</v>
      </c>
      <c r="C576" s="419" t="s">
        <v>412</v>
      </c>
      <c r="D576" s="420"/>
      <c r="E576" s="421"/>
      <c r="F576" s="123"/>
      <c r="G576" s="123"/>
      <c r="H576" s="97"/>
    </row>
    <row r="577" spans="1:8" x14ac:dyDescent="0.3">
      <c r="A577" s="98"/>
      <c r="B577" s="22"/>
      <c r="C577" s="21"/>
      <c r="D577" s="21"/>
      <c r="E577" s="21"/>
      <c r="F577" s="124"/>
      <c r="G577" s="124"/>
      <c r="H577" s="99"/>
    </row>
    <row r="578" spans="1:8" ht="17.399999999999999" x14ac:dyDescent="0.3">
      <c r="A578" s="439" t="s">
        <v>413</v>
      </c>
      <c r="B578" s="440"/>
      <c r="C578" s="440"/>
      <c r="D578" s="440"/>
      <c r="E578" s="440"/>
      <c r="F578" s="126"/>
      <c r="G578" s="126"/>
      <c r="H578" s="103"/>
    </row>
    <row r="579" spans="1:8" ht="16.2" x14ac:dyDescent="0.3">
      <c r="A579" s="130"/>
      <c r="B579" s="130"/>
      <c r="C579" s="426" t="s">
        <v>304</v>
      </c>
      <c r="D579" s="426"/>
      <c r="E579" s="426"/>
      <c r="F579" s="131" t="s">
        <v>621</v>
      </c>
      <c r="G579" s="122"/>
      <c r="H579" s="95"/>
    </row>
    <row r="580" spans="1:8" ht="16.2" x14ac:dyDescent="0.3">
      <c r="A580" s="130"/>
      <c r="B580" s="130"/>
      <c r="C580" s="426" t="s">
        <v>305</v>
      </c>
      <c r="D580" s="426"/>
      <c r="E580" s="426"/>
      <c r="F580" s="131" t="s">
        <v>621</v>
      </c>
      <c r="G580" s="122"/>
      <c r="H580" s="95"/>
    </row>
    <row r="581" spans="1:8" ht="16.2" x14ac:dyDescent="0.3">
      <c r="A581" s="130"/>
      <c r="B581" s="130"/>
      <c r="C581" s="426" t="s">
        <v>92</v>
      </c>
      <c r="D581" s="426"/>
      <c r="E581" s="426"/>
      <c r="F581" s="131" t="s">
        <v>542</v>
      </c>
      <c r="G581" s="122"/>
      <c r="H581" s="95"/>
    </row>
    <row r="582" spans="1:8" ht="16.2" x14ac:dyDescent="0.3">
      <c r="A582" s="130"/>
      <c r="B582" s="130"/>
      <c r="C582" s="426" t="s">
        <v>93</v>
      </c>
      <c r="D582" s="426"/>
      <c r="E582" s="426"/>
      <c r="F582" s="131" t="s">
        <v>715</v>
      </c>
      <c r="G582" s="122"/>
      <c r="H582" s="95"/>
    </row>
    <row r="583" spans="1:8" ht="15.6" x14ac:dyDescent="0.3">
      <c r="A583" s="188"/>
      <c r="B583" s="188"/>
      <c r="C583" s="414" t="s">
        <v>414</v>
      </c>
      <c r="D583" s="414"/>
      <c r="E583" s="414"/>
      <c r="F583" s="122"/>
      <c r="G583" s="122"/>
      <c r="H583" s="95"/>
    </row>
    <row r="584" spans="1:8" ht="16.2" x14ac:dyDescent="0.3">
      <c r="A584" s="130"/>
      <c r="B584" s="130"/>
      <c r="C584" s="426" t="s">
        <v>94</v>
      </c>
      <c r="D584" s="426"/>
      <c r="E584" s="426"/>
      <c r="F584" s="131" t="s">
        <v>545</v>
      </c>
      <c r="G584" s="122"/>
      <c r="H584" s="95"/>
    </row>
    <row r="585" spans="1:8" ht="16.2" x14ac:dyDescent="0.3">
      <c r="A585" s="130"/>
      <c r="B585" s="130"/>
      <c r="C585" s="426" t="s">
        <v>95</v>
      </c>
      <c r="D585" s="426"/>
      <c r="E585" s="426"/>
      <c r="F585" s="131" t="s">
        <v>716</v>
      </c>
      <c r="G585" s="122"/>
      <c r="H585" s="95"/>
    </row>
    <row r="586" spans="1:8" ht="15.6" x14ac:dyDescent="0.3">
      <c r="A586" s="188"/>
      <c r="B586" s="188"/>
      <c r="C586" s="414" t="s">
        <v>306</v>
      </c>
      <c r="D586" s="414"/>
      <c r="E586" s="414"/>
      <c r="F586" s="122"/>
      <c r="G586" s="122"/>
      <c r="H586" s="95"/>
    </row>
    <row r="587" spans="1:8" ht="32.4" x14ac:dyDescent="0.3">
      <c r="A587" s="130"/>
      <c r="B587" s="130"/>
      <c r="C587" s="438" t="s">
        <v>415</v>
      </c>
      <c r="D587" s="438"/>
      <c r="E587" s="438"/>
      <c r="F587" s="132" t="s">
        <v>720</v>
      </c>
      <c r="G587" s="122"/>
      <c r="H587" s="95"/>
    </row>
    <row r="588" spans="1:8" ht="81" x14ac:dyDescent="0.3">
      <c r="A588" s="130">
        <f>A277</f>
        <v>0</v>
      </c>
      <c r="B588" s="130">
        <f>B277</f>
        <v>0</v>
      </c>
      <c r="C588" s="257" t="s">
        <v>416</v>
      </c>
      <c r="D588" s="257"/>
      <c r="E588" s="257"/>
      <c r="F588" s="132" t="s">
        <v>737</v>
      </c>
      <c r="G588" s="122"/>
      <c r="H588" s="95"/>
    </row>
    <row r="589" spans="1:8" ht="15.6" x14ac:dyDescent="0.3">
      <c r="A589" s="212">
        <f t="shared" ref="A589:B590" si="0">A278</f>
        <v>0</v>
      </c>
      <c r="B589" s="212">
        <f t="shared" si="0"/>
        <v>0</v>
      </c>
      <c r="C589" s="413" t="s">
        <v>53</v>
      </c>
      <c r="D589" s="413"/>
      <c r="E589" s="413"/>
      <c r="F589" s="122"/>
      <c r="G589" s="122"/>
      <c r="H589" s="95"/>
    </row>
    <row r="590" spans="1:8" ht="16.2" x14ac:dyDescent="0.3">
      <c r="A590" s="130">
        <f t="shared" si="0"/>
        <v>0</v>
      </c>
      <c r="B590" s="130">
        <f t="shared" si="0"/>
        <v>0</v>
      </c>
      <c r="C590" s="460" t="s">
        <v>54</v>
      </c>
      <c r="D590" s="460"/>
      <c r="E590" s="460"/>
      <c r="F590" s="131" t="s">
        <v>614</v>
      </c>
      <c r="G590" s="122"/>
      <c r="H590" s="95"/>
    </row>
    <row r="591" spans="1:8" ht="32.4" x14ac:dyDescent="0.3">
      <c r="A591" s="130"/>
      <c r="B591" s="130"/>
      <c r="C591" s="412" t="s">
        <v>96</v>
      </c>
      <c r="D591" s="412"/>
      <c r="E591" s="412"/>
      <c r="F591" s="132" t="s">
        <v>738</v>
      </c>
      <c r="G591" s="122"/>
      <c r="H591" s="95"/>
    </row>
    <row r="592" spans="1:8" ht="15.6" x14ac:dyDescent="0.3">
      <c r="A592" s="188"/>
      <c r="B592" s="188"/>
      <c r="C592" s="442" t="s">
        <v>98</v>
      </c>
      <c r="D592" s="442"/>
      <c r="E592" s="442"/>
      <c r="F592" s="122"/>
      <c r="G592" s="122"/>
      <c r="H592" s="95"/>
    </row>
    <row r="593" spans="1:8" ht="15.6" x14ac:dyDescent="0.3">
      <c r="A593" s="188"/>
      <c r="B593" s="188"/>
      <c r="C593" s="414" t="s">
        <v>308</v>
      </c>
      <c r="D593" s="414"/>
      <c r="E593" s="414"/>
      <c r="F593" s="122"/>
      <c r="G593" s="122"/>
      <c r="H593" s="95"/>
    </row>
    <row r="594" spans="1:8" ht="32.4" x14ac:dyDescent="0.3">
      <c r="A594" s="130"/>
      <c r="B594" s="130"/>
      <c r="C594" s="418" t="s">
        <v>309</v>
      </c>
      <c r="D594" s="418"/>
      <c r="E594" s="418"/>
      <c r="F594" s="132" t="s">
        <v>739</v>
      </c>
      <c r="G594" s="122"/>
      <c r="H594" s="95"/>
    </row>
    <row r="595" spans="1:8" ht="64.8" x14ac:dyDescent="0.3">
      <c r="A595" s="130"/>
      <c r="B595" s="130"/>
      <c r="C595" s="412" t="s">
        <v>97</v>
      </c>
      <c r="D595" s="412"/>
      <c r="E595" s="412"/>
      <c r="F595" s="132" t="s">
        <v>740</v>
      </c>
      <c r="G595" s="122"/>
      <c r="H595" s="95"/>
    </row>
    <row r="596" spans="1:8" ht="15.6" x14ac:dyDescent="0.3">
      <c r="A596" s="188"/>
      <c r="B596" s="188"/>
      <c r="C596" s="405" t="s">
        <v>417</v>
      </c>
      <c r="D596" s="405"/>
      <c r="E596" s="405"/>
      <c r="F596" s="122"/>
      <c r="G596" s="122"/>
      <c r="H596" s="95"/>
    </row>
    <row r="597" spans="1:8" ht="15.6" x14ac:dyDescent="0.3">
      <c r="A597" s="188"/>
      <c r="B597" s="188"/>
      <c r="C597" s="405" t="s">
        <v>418</v>
      </c>
      <c r="D597" s="405"/>
      <c r="E597" s="405"/>
      <c r="F597" s="122"/>
      <c r="G597" s="122"/>
      <c r="H597" s="95"/>
    </row>
    <row r="598" spans="1:8" ht="81" x14ac:dyDescent="0.3">
      <c r="A598" s="130"/>
      <c r="B598" s="130"/>
      <c r="C598" s="412" t="s">
        <v>99</v>
      </c>
      <c r="D598" s="412"/>
      <c r="E598" s="412"/>
      <c r="F598" s="132" t="s">
        <v>741</v>
      </c>
      <c r="G598" s="122"/>
      <c r="H598" s="95"/>
    </row>
    <row r="599" spans="1:8" ht="64.8" x14ac:dyDescent="0.3">
      <c r="A599" s="130"/>
      <c r="B599" s="130"/>
      <c r="C599" s="460" t="s">
        <v>100</v>
      </c>
      <c r="D599" s="460"/>
      <c r="E599" s="460"/>
      <c r="F599" s="132" t="s">
        <v>742</v>
      </c>
      <c r="G599" s="122"/>
      <c r="H599" s="95"/>
    </row>
    <row r="600" spans="1:8" ht="32.4" x14ac:dyDescent="0.3">
      <c r="A600" s="130"/>
      <c r="B600" s="130"/>
      <c r="C600" s="462" t="s">
        <v>101</v>
      </c>
      <c r="D600" s="462"/>
      <c r="E600" s="462"/>
      <c r="F600" s="132" t="s">
        <v>743</v>
      </c>
      <c r="G600" s="122"/>
      <c r="H600" s="95"/>
    </row>
    <row r="601" spans="1:8" ht="16.2" x14ac:dyDescent="0.3">
      <c r="A601" s="130"/>
      <c r="B601" s="130"/>
      <c r="C601" s="462" t="s">
        <v>419</v>
      </c>
      <c r="D601" s="462"/>
      <c r="E601" s="462"/>
      <c r="F601" s="131" t="s">
        <v>645</v>
      </c>
      <c r="G601" s="122"/>
      <c r="H601" s="95"/>
    </row>
    <row r="602" spans="1:8" ht="16.2" x14ac:dyDescent="0.3">
      <c r="A602" s="130"/>
      <c r="B602" s="130"/>
      <c r="C602" s="464" t="s">
        <v>420</v>
      </c>
      <c r="D602" s="464"/>
      <c r="E602" s="464"/>
      <c r="F602" s="131" t="s">
        <v>645</v>
      </c>
      <c r="G602" s="122"/>
      <c r="H602" s="95"/>
    </row>
    <row r="603" spans="1:8" ht="16.2" x14ac:dyDescent="0.3">
      <c r="A603" s="130"/>
      <c r="B603" s="130"/>
      <c r="C603" s="464" t="s">
        <v>421</v>
      </c>
      <c r="D603" s="464"/>
      <c r="E603" s="464"/>
      <c r="F603" s="131" t="s">
        <v>645</v>
      </c>
      <c r="G603" s="122"/>
      <c r="H603" s="95"/>
    </row>
    <row r="604" spans="1:8" ht="32.4" x14ac:dyDescent="0.3">
      <c r="A604" s="130"/>
      <c r="B604" s="130"/>
      <c r="C604" s="462" t="s">
        <v>102</v>
      </c>
      <c r="D604" s="462"/>
      <c r="E604" s="462"/>
      <c r="F604" s="132" t="s">
        <v>744</v>
      </c>
      <c r="G604" s="122"/>
      <c r="H604" s="95"/>
    </row>
    <row r="605" spans="1:8" ht="16.2" x14ac:dyDescent="0.3">
      <c r="A605" s="130"/>
      <c r="B605" s="130"/>
      <c r="C605" s="462" t="s">
        <v>103</v>
      </c>
      <c r="D605" s="462"/>
      <c r="E605" s="462"/>
      <c r="F605" s="131" t="s">
        <v>645</v>
      </c>
      <c r="G605" s="122"/>
      <c r="H605" s="95"/>
    </row>
    <row r="606" spans="1:8" ht="15.6" x14ac:dyDescent="0.3">
      <c r="A606" s="188"/>
      <c r="B606" s="188"/>
      <c r="C606" s="463" t="s">
        <v>422</v>
      </c>
      <c r="D606" s="463"/>
      <c r="E606" s="463"/>
      <c r="F606" s="122"/>
      <c r="G606" s="122"/>
      <c r="H606" s="95"/>
    </row>
    <row r="607" spans="1:8" ht="32.4" customHeight="1" x14ac:dyDescent="0.3">
      <c r="A607" s="188"/>
      <c r="B607" s="188"/>
      <c r="C607" s="463" t="s">
        <v>423</v>
      </c>
      <c r="D607" s="463"/>
      <c r="E607" s="463"/>
      <c r="F607" s="122"/>
      <c r="G607" s="122"/>
      <c r="H607" s="95"/>
    </row>
    <row r="608" spans="1:8" ht="16.2" x14ac:dyDescent="0.3">
      <c r="A608" s="130"/>
      <c r="B608" s="130"/>
      <c r="C608" s="464" t="s">
        <v>424</v>
      </c>
      <c r="D608" s="464"/>
      <c r="E608" s="464"/>
      <c r="F608" s="131" t="s">
        <v>645</v>
      </c>
      <c r="G608" s="122"/>
      <c r="H608" s="95"/>
    </row>
    <row r="609" spans="1:8" ht="16.2" x14ac:dyDescent="0.3">
      <c r="A609" s="130"/>
      <c r="B609" s="130"/>
      <c r="C609" s="412" t="s">
        <v>425</v>
      </c>
      <c r="D609" s="412"/>
      <c r="E609" s="412"/>
      <c r="F609" s="131" t="s">
        <v>745</v>
      </c>
      <c r="G609" s="122"/>
      <c r="H609" s="95"/>
    </row>
    <row r="610" spans="1:8" ht="32.4" x14ac:dyDescent="0.3">
      <c r="A610" s="130"/>
      <c r="B610" s="130"/>
      <c r="C610" s="460" t="s">
        <v>104</v>
      </c>
      <c r="D610" s="460"/>
      <c r="E610" s="460"/>
      <c r="F610" s="132" t="s">
        <v>746</v>
      </c>
      <c r="G610" s="122"/>
      <c r="H610" s="95"/>
    </row>
    <row r="611" spans="1:8" ht="15.6" x14ac:dyDescent="0.3">
      <c r="A611" s="188"/>
      <c r="B611" s="188"/>
      <c r="C611" s="461" t="s">
        <v>105</v>
      </c>
      <c r="D611" s="461"/>
      <c r="E611" s="461"/>
      <c r="F611" s="122"/>
      <c r="G611" s="122"/>
      <c r="H611" s="95"/>
    </row>
    <row r="612" spans="1:8" ht="15.6" x14ac:dyDescent="0.3">
      <c r="A612" s="188"/>
      <c r="B612" s="188"/>
      <c r="C612" s="442" t="s">
        <v>106</v>
      </c>
      <c r="D612" s="442"/>
      <c r="E612" s="442"/>
      <c r="F612" s="122"/>
      <c r="G612" s="122"/>
      <c r="H612" s="95"/>
    </row>
    <row r="613" spans="1:8" ht="16.2" x14ac:dyDescent="0.3">
      <c r="A613" s="130"/>
      <c r="B613" s="130"/>
      <c r="C613" s="438" t="s">
        <v>426</v>
      </c>
      <c r="D613" s="438"/>
      <c r="E613" s="438"/>
      <c r="F613" s="131" t="s">
        <v>747</v>
      </c>
      <c r="G613" s="122"/>
      <c r="H613" s="95"/>
    </row>
    <row r="614" spans="1:8" ht="48.6" x14ac:dyDescent="0.3">
      <c r="A614" s="130"/>
      <c r="B614" s="130"/>
      <c r="C614" s="417" t="s">
        <v>427</v>
      </c>
      <c r="D614" s="417"/>
      <c r="E614" s="417"/>
      <c r="F614" s="132" t="s">
        <v>748</v>
      </c>
      <c r="G614" s="122"/>
      <c r="H614" s="95"/>
    </row>
    <row r="615" spans="1:8" ht="16.2" x14ac:dyDescent="0.3">
      <c r="A615" s="130"/>
      <c r="B615" s="130"/>
      <c r="C615" s="438" t="s">
        <v>428</v>
      </c>
      <c r="D615" s="438"/>
      <c r="E615" s="438"/>
      <c r="F615" s="131" t="s">
        <v>642</v>
      </c>
      <c r="G615" s="122"/>
      <c r="H615" s="95"/>
    </row>
    <row r="616" spans="1:8" ht="32.4" x14ac:dyDescent="0.3">
      <c r="A616" s="130"/>
      <c r="B616" s="130"/>
      <c r="C616" s="460" t="s">
        <v>429</v>
      </c>
      <c r="D616" s="460"/>
      <c r="E616" s="460"/>
      <c r="F616" s="132" t="s">
        <v>749</v>
      </c>
      <c r="G616" s="122"/>
      <c r="H616" s="95"/>
    </row>
    <row r="617" spans="1:8" ht="15.6" x14ac:dyDescent="0.3">
      <c r="A617" s="188"/>
      <c r="B617" s="188"/>
      <c r="C617" s="414" t="s">
        <v>317</v>
      </c>
      <c r="D617" s="414"/>
      <c r="E617" s="414"/>
      <c r="F617" s="122"/>
      <c r="G617" s="122"/>
      <c r="H617" s="95"/>
    </row>
    <row r="618" spans="1:8" ht="15.6" x14ac:dyDescent="0.3">
      <c r="A618" s="188">
        <f>A281</f>
        <v>0</v>
      </c>
      <c r="B618" s="188">
        <f>B281</f>
        <v>0</v>
      </c>
      <c r="C618" s="413" t="s">
        <v>55</v>
      </c>
      <c r="D618" s="413"/>
      <c r="E618" s="413"/>
      <c r="F618" s="122"/>
      <c r="G618" s="122"/>
      <c r="H618" s="95"/>
    </row>
    <row r="619" spans="1:8" ht="15.6" x14ac:dyDescent="0.3">
      <c r="A619" s="188">
        <f t="shared" ref="A619:B621" si="1">A282</f>
        <v>0</v>
      </c>
      <c r="B619" s="188">
        <f t="shared" si="1"/>
        <v>0</v>
      </c>
      <c r="C619" s="442" t="s">
        <v>56</v>
      </c>
      <c r="D619" s="442"/>
      <c r="E619" s="442"/>
      <c r="F619" s="122"/>
      <c r="G619" s="122"/>
      <c r="H619" s="95"/>
    </row>
    <row r="620" spans="1:8" ht="15.6" x14ac:dyDescent="0.3">
      <c r="A620" s="188">
        <f t="shared" si="1"/>
        <v>0</v>
      </c>
      <c r="B620" s="188">
        <f t="shared" si="1"/>
        <v>0</v>
      </c>
      <c r="C620" s="442" t="s">
        <v>57</v>
      </c>
      <c r="D620" s="442"/>
      <c r="E620" s="442"/>
      <c r="F620" s="122"/>
      <c r="G620" s="122"/>
      <c r="H620" s="95"/>
    </row>
    <row r="621" spans="1:8" ht="15.6" x14ac:dyDescent="0.3">
      <c r="A621" s="188">
        <f t="shared" si="1"/>
        <v>0</v>
      </c>
      <c r="B621" s="188">
        <f t="shared" si="1"/>
        <v>0</v>
      </c>
      <c r="C621" s="442" t="s">
        <v>58</v>
      </c>
      <c r="D621" s="442"/>
      <c r="E621" s="442"/>
      <c r="F621" s="122"/>
      <c r="G621" s="122"/>
      <c r="H621" s="95"/>
    </row>
    <row r="622" spans="1:8" ht="16.2" x14ac:dyDescent="0.3">
      <c r="A622" s="130"/>
      <c r="B622" s="130"/>
      <c r="C622" s="426" t="s">
        <v>107</v>
      </c>
      <c r="D622" s="426"/>
      <c r="E622" s="426"/>
      <c r="F622" s="131" t="s">
        <v>621</v>
      </c>
      <c r="G622" s="122"/>
      <c r="H622" s="95"/>
    </row>
    <row r="623" spans="1:8" ht="15.6" x14ac:dyDescent="0.3">
      <c r="A623" s="188"/>
      <c r="B623" s="188"/>
      <c r="C623" s="423" t="s">
        <v>430</v>
      </c>
      <c r="D623" s="423"/>
      <c r="E623" s="423"/>
      <c r="F623" s="122"/>
      <c r="G623" s="122"/>
      <c r="H623" s="95"/>
    </row>
    <row r="624" spans="1:8" ht="32.4" x14ac:dyDescent="0.3">
      <c r="A624" s="130"/>
      <c r="B624" s="130"/>
      <c r="C624" s="426" t="s">
        <v>108</v>
      </c>
      <c r="D624" s="426"/>
      <c r="E624" s="426"/>
      <c r="F624" s="132" t="s">
        <v>718</v>
      </c>
      <c r="G624" s="122"/>
      <c r="H624" s="95"/>
    </row>
    <row r="625" spans="1:8" ht="16.2" x14ac:dyDescent="0.3">
      <c r="A625" s="130"/>
      <c r="B625" s="130"/>
      <c r="C625" s="426" t="s">
        <v>319</v>
      </c>
      <c r="D625" s="426"/>
      <c r="E625" s="426"/>
      <c r="F625" s="131" t="s">
        <v>547</v>
      </c>
      <c r="G625" s="122"/>
      <c r="H625" s="95"/>
    </row>
    <row r="626" spans="1:8" ht="15.6" x14ac:dyDescent="0.3">
      <c r="A626" s="188"/>
      <c r="B626" s="188"/>
      <c r="C626" s="428" t="s">
        <v>109</v>
      </c>
      <c r="D626" s="428"/>
      <c r="E626" s="428"/>
      <c r="F626" s="122"/>
      <c r="G626" s="122"/>
      <c r="H626" s="95"/>
    </row>
    <row r="627" spans="1:8" ht="15.6" x14ac:dyDescent="0.3">
      <c r="A627" s="188"/>
      <c r="B627" s="188"/>
      <c r="C627" s="428" t="s">
        <v>320</v>
      </c>
      <c r="D627" s="428"/>
      <c r="E627" s="428"/>
      <c r="F627" s="122"/>
      <c r="G627" s="122"/>
      <c r="H627" s="95"/>
    </row>
    <row r="628" spans="1:8" ht="15.6" x14ac:dyDescent="0.3">
      <c r="A628" s="96">
        <f>SUM(A579:A582,A584:A585,A587:A588,A590:A591,A594:A595,A598:A605,A608:A610,A613:A616,A622,A624:A625)</f>
        <v>0</v>
      </c>
      <c r="B628" s="22">
        <v>30</v>
      </c>
      <c r="C628" s="419" t="s">
        <v>431</v>
      </c>
      <c r="D628" s="420"/>
      <c r="E628" s="421"/>
      <c r="F628" s="123"/>
      <c r="G628" s="123"/>
      <c r="H628" s="97"/>
    </row>
    <row r="629" spans="1:8" ht="15.6" x14ac:dyDescent="0.3">
      <c r="A629" s="104"/>
      <c r="B629" s="26"/>
      <c r="C629" s="14"/>
      <c r="D629" s="14"/>
      <c r="E629" s="14"/>
      <c r="F629" s="124"/>
      <c r="G629" s="124"/>
      <c r="H629" s="99"/>
    </row>
    <row r="630" spans="1:8" ht="15.6" x14ac:dyDescent="0.3">
      <c r="A630" s="105">
        <f>A628+A576+A552+A528+A502+A464+A425+A387</f>
        <v>0</v>
      </c>
      <c r="B630" s="105">
        <v>161</v>
      </c>
      <c r="C630" s="297" t="s">
        <v>110</v>
      </c>
      <c r="D630" s="297"/>
      <c r="E630" s="297"/>
      <c r="F630" s="122"/>
      <c r="G630" s="122"/>
      <c r="H630" s="95"/>
    </row>
    <row r="631" spans="1:8" ht="15.6" x14ac:dyDescent="0.3">
      <c r="A631" s="105"/>
      <c r="B631" s="47"/>
      <c r="C631" s="155"/>
      <c r="D631" s="155"/>
      <c r="E631" s="155"/>
      <c r="F631" s="122"/>
      <c r="G631" s="122"/>
      <c r="H631" s="95"/>
    </row>
    <row r="632" spans="1:8" ht="48.6" x14ac:dyDescent="0.3">
      <c r="A632" s="446" t="s">
        <v>111</v>
      </c>
      <c r="B632" s="447"/>
      <c r="C632" s="447"/>
      <c r="D632" s="447"/>
      <c r="E632" s="447"/>
      <c r="F632" s="132" t="s">
        <v>750</v>
      </c>
      <c r="G632" s="122"/>
      <c r="H632" s="95"/>
    </row>
    <row r="633" spans="1:8" ht="17.399999999999999" x14ac:dyDescent="0.3">
      <c r="A633" s="439" t="s">
        <v>432</v>
      </c>
      <c r="B633" s="440"/>
      <c r="C633" s="440"/>
      <c r="D633" s="440"/>
      <c r="E633" s="440"/>
      <c r="F633" s="126"/>
      <c r="G633" s="126"/>
      <c r="H633" s="103"/>
    </row>
    <row r="634" spans="1:8" ht="16.2" x14ac:dyDescent="0.3">
      <c r="A634" s="130"/>
      <c r="B634" s="130"/>
      <c r="C634" s="426" t="s">
        <v>304</v>
      </c>
      <c r="D634" s="426"/>
      <c r="E634" s="426"/>
      <c r="F634" s="131" t="s">
        <v>621</v>
      </c>
      <c r="G634" s="122"/>
      <c r="H634" s="95"/>
    </row>
    <row r="635" spans="1:8" ht="16.2" x14ac:dyDescent="0.3">
      <c r="A635" s="130"/>
      <c r="B635" s="130"/>
      <c r="C635" s="426" t="s">
        <v>305</v>
      </c>
      <c r="D635" s="426"/>
      <c r="E635" s="426"/>
      <c r="F635" s="131" t="s">
        <v>621</v>
      </c>
      <c r="G635" s="122"/>
      <c r="H635" s="95"/>
    </row>
    <row r="636" spans="1:8" ht="16.2" x14ac:dyDescent="0.3">
      <c r="A636" s="130"/>
      <c r="B636" s="130"/>
      <c r="C636" s="426" t="s">
        <v>92</v>
      </c>
      <c r="D636" s="426"/>
      <c r="E636" s="426"/>
      <c r="F636" s="131" t="s">
        <v>542</v>
      </c>
      <c r="G636" s="122"/>
      <c r="H636" s="95"/>
    </row>
    <row r="637" spans="1:8" ht="16.2" x14ac:dyDescent="0.3">
      <c r="A637" s="130"/>
      <c r="B637" s="130"/>
      <c r="C637" s="426" t="s">
        <v>93</v>
      </c>
      <c r="D637" s="426"/>
      <c r="E637" s="426"/>
      <c r="F637" s="131" t="s">
        <v>715</v>
      </c>
      <c r="G637" s="122"/>
      <c r="H637" s="95"/>
    </row>
    <row r="638" spans="1:8" ht="16.2" x14ac:dyDescent="0.3">
      <c r="A638" s="130"/>
      <c r="B638" s="130"/>
      <c r="C638" s="426" t="s">
        <v>94</v>
      </c>
      <c r="D638" s="426"/>
      <c r="E638" s="426"/>
      <c r="F638" s="131" t="s">
        <v>545</v>
      </c>
      <c r="G638" s="122"/>
      <c r="H638" s="95"/>
    </row>
    <row r="639" spans="1:8" ht="16.2" x14ac:dyDescent="0.3">
      <c r="A639" s="130"/>
      <c r="B639" s="130"/>
      <c r="C639" s="426" t="s">
        <v>95</v>
      </c>
      <c r="D639" s="426"/>
      <c r="E639" s="426"/>
      <c r="F639" s="131" t="s">
        <v>716</v>
      </c>
      <c r="G639" s="122"/>
      <c r="H639" s="95"/>
    </row>
    <row r="640" spans="1:8" ht="15.6" x14ac:dyDescent="0.3">
      <c r="A640" s="94"/>
      <c r="B640" s="94"/>
      <c r="C640" s="414" t="s">
        <v>306</v>
      </c>
      <c r="D640" s="414"/>
      <c r="E640" s="414"/>
      <c r="F640" s="122"/>
      <c r="G640" s="122"/>
      <c r="H640" s="95"/>
    </row>
    <row r="641" spans="1:8" ht="16.2" x14ac:dyDescent="0.3">
      <c r="A641" s="130"/>
      <c r="B641" s="130"/>
      <c r="C641" s="438" t="s">
        <v>433</v>
      </c>
      <c r="D641" s="438"/>
      <c r="E641" s="438"/>
      <c r="F641" s="131" t="s">
        <v>751</v>
      </c>
      <c r="G641" s="122"/>
      <c r="H641" s="95"/>
    </row>
    <row r="642" spans="1:8" ht="15.6" x14ac:dyDescent="0.3">
      <c r="A642" s="94"/>
      <c r="B642" s="94"/>
      <c r="C642" s="414" t="s">
        <v>308</v>
      </c>
      <c r="D642" s="414"/>
      <c r="E642" s="414"/>
      <c r="F642" s="122"/>
      <c r="G642" s="122"/>
      <c r="H642" s="95"/>
    </row>
    <row r="643" spans="1:8" ht="16.2" x14ac:dyDescent="0.3">
      <c r="A643" s="130"/>
      <c r="B643" s="130"/>
      <c r="C643" s="418" t="s">
        <v>309</v>
      </c>
      <c r="D643" s="418"/>
      <c r="E643" s="418"/>
      <c r="F643" s="131" t="s">
        <v>566</v>
      </c>
      <c r="G643" s="122"/>
      <c r="H643" s="95"/>
    </row>
    <row r="644" spans="1:8" ht="15.6" x14ac:dyDescent="0.3">
      <c r="A644" s="94"/>
      <c r="B644" s="94"/>
      <c r="C644" s="425" t="s">
        <v>434</v>
      </c>
      <c r="D644" s="425"/>
      <c r="E644" s="425"/>
      <c r="F644" s="122"/>
      <c r="G644" s="122"/>
      <c r="H644" s="95"/>
    </row>
    <row r="645" spans="1:8" ht="15.6" x14ac:dyDescent="0.3">
      <c r="A645" s="94"/>
      <c r="B645" s="94"/>
      <c r="C645" s="425" t="s">
        <v>435</v>
      </c>
      <c r="D645" s="425"/>
      <c r="E645" s="425"/>
      <c r="F645" s="122"/>
      <c r="G645" s="122"/>
      <c r="H645" s="95"/>
    </row>
    <row r="646" spans="1:8" ht="64.8" x14ac:dyDescent="0.3">
      <c r="A646" s="130"/>
      <c r="B646" s="130"/>
      <c r="C646" s="438" t="s">
        <v>183</v>
      </c>
      <c r="D646" s="438"/>
      <c r="E646" s="438"/>
      <c r="F646" s="132" t="s">
        <v>752</v>
      </c>
      <c r="G646" s="122"/>
      <c r="H646" s="95"/>
    </row>
    <row r="647" spans="1:8" ht="48.6" x14ac:dyDescent="0.3">
      <c r="A647" s="130">
        <f>A309</f>
        <v>0</v>
      </c>
      <c r="B647" s="130">
        <f>B309</f>
        <v>0</v>
      </c>
      <c r="C647" s="438" t="s">
        <v>184</v>
      </c>
      <c r="D647" s="438"/>
      <c r="E647" s="438"/>
      <c r="F647" s="132" t="s">
        <v>665</v>
      </c>
      <c r="G647" s="122"/>
      <c r="H647" s="95"/>
    </row>
    <row r="648" spans="1:8" ht="32.4" x14ac:dyDescent="0.3">
      <c r="A648" s="130"/>
      <c r="B648" s="130"/>
      <c r="C648" s="438" t="s">
        <v>436</v>
      </c>
      <c r="D648" s="438"/>
      <c r="E648" s="438"/>
      <c r="F648" s="132" t="s">
        <v>753</v>
      </c>
      <c r="G648" s="122"/>
      <c r="H648" s="95"/>
    </row>
    <row r="649" spans="1:8" ht="16.2" x14ac:dyDescent="0.3">
      <c r="A649" s="130"/>
      <c r="B649" s="130"/>
      <c r="C649" s="451" t="s">
        <v>112</v>
      </c>
      <c r="D649" s="452"/>
      <c r="E649" s="453"/>
      <c r="F649" s="131" t="s">
        <v>754</v>
      </c>
      <c r="G649" s="122"/>
      <c r="H649" s="95"/>
    </row>
    <row r="650" spans="1:8" ht="15.6" x14ac:dyDescent="0.3">
      <c r="A650" s="94"/>
      <c r="B650" s="94"/>
      <c r="C650" s="454" t="s">
        <v>115</v>
      </c>
      <c r="D650" s="455"/>
      <c r="E650" s="456"/>
      <c r="F650" s="122"/>
      <c r="G650" s="122"/>
      <c r="H650" s="95"/>
    </row>
    <row r="651" spans="1:8" ht="48.6" x14ac:dyDescent="0.3">
      <c r="A651" s="130"/>
      <c r="B651" s="130"/>
      <c r="C651" s="438" t="s">
        <v>437</v>
      </c>
      <c r="D651" s="438"/>
      <c r="E651" s="438"/>
      <c r="F651" s="132" t="s">
        <v>755</v>
      </c>
      <c r="G651" s="122"/>
      <c r="H651" s="95"/>
    </row>
    <row r="652" spans="1:8" ht="16.2" x14ac:dyDescent="0.3">
      <c r="A652" s="130"/>
      <c r="B652" s="130"/>
      <c r="C652" s="438" t="s">
        <v>438</v>
      </c>
      <c r="D652" s="438"/>
      <c r="E652" s="438"/>
      <c r="F652" s="131" t="s">
        <v>566</v>
      </c>
      <c r="G652" s="122"/>
      <c r="H652" s="95"/>
    </row>
    <row r="653" spans="1:8" ht="16.2" x14ac:dyDescent="0.3">
      <c r="A653" s="130"/>
      <c r="B653" s="130"/>
      <c r="C653" s="457" t="s">
        <v>114</v>
      </c>
      <c r="D653" s="458"/>
      <c r="E653" s="459"/>
      <c r="F653" s="131" t="s">
        <v>754</v>
      </c>
      <c r="G653" s="122"/>
      <c r="H653" s="95"/>
    </row>
    <row r="654" spans="1:8" ht="32.4" x14ac:dyDescent="0.3">
      <c r="A654" s="130"/>
      <c r="B654" s="130"/>
      <c r="C654" s="438" t="s">
        <v>439</v>
      </c>
      <c r="D654" s="438"/>
      <c r="E654" s="438"/>
      <c r="F654" s="132" t="s">
        <v>756</v>
      </c>
      <c r="G654" s="122"/>
      <c r="H654" s="95"/>
    </row>
    <row r="655" spans="1:8" ht="15.6" x14ac:dyDescent="0.3">
      <c r="A655" s="94"/>
      <c r="B655" s="94"/>
      <c r="C655" s="414" t="s">
        <v>317</v>
      </c>
      <c r="D655" s="414"/>
      <c r="E655" s="414"/>
      <c r="F655" s="122"/>
      <c r="G655" s="122"/>
      <c r="H655" s="95"/>
    </row>
    <row r="656" spans="1:8" ht="16.2" x14ac:dyDescent="0.3">
      <c r="A656" s="130"/>
      <c r="B656" s="130"/>
      <c r="C656" s="426" t="s">
        <v>107</v>
      </c>
      <c r="D656" s="426"/>
      <c r="E656" s="426"/>
      <c r="F656" s="131" t="s">
        <v>621</v>
      </c>
      <c r="G656" s="122"/>
      <c r="H656" s="95"/>
    </row>
    <row r="657" spans="1:8" ht="32.4" x14ac:dyDescent="0.3">
      <c r="A657" s="130"/>
      <c r="B657" s="130"/>
      <c r="C657" s="426" t="s">
        <v>108</v>
      </c>
      <c r="D657" s="426"/>
      <c r="E657" s="426"/>
      <c r="F657" s="132" t="s">
        <v>718</v>
      </c>
      <c r="G657" s="122"/>
      <c r="H657" s="95"/>
    </row>
    <row r="658" spans="1:8" ht="16.2" x14ac:dyDescent="0.3">
      <c r="A658" s="130"/>
      <c r="B658" s="130"/>
      <c r="C658" s="426" t="s">
        <v>319</v>
      </c>
      <c r="D658" s="426"/>
      <c r="E658" s="426"/>
      <c r="F658" s="131" t="s">
        <v>547</v>
      </c>
      <c r="G658" s="122"/>
      <c r="H658" s="95"/>
    </row>
    <row r="659" spans="1:8" ht="32.4" x14ac:dyDescent="0.3">
      <c r="A659" s="130"/>
      <c r="B659" s="130"/>
      <c r="C659" s="418" t="s">
        <v>440</v>
      </c>
      <c r="D659" s="418"/>
      <c r="E659" s="418"/>
      <c r="F659" s="132" t="s">
        <v>757</v>
      </c>
      <c r="G659" s="122"/>
      <c r="H659" s="95"/>
    </row>
    <row r="660" spans="1:8" ht="15.6" x14ac:dyDescent="0.3">
      <c r="A660" s="94"/>
      <c r="B660" s="94"/>
      <c r="C660" s="428" t="s">
        <v>109</v>
      </c>
      <c r="D660" s="428"/>
      <c r="E660" s="428"/>
      <c r="F660" s="122"/>
      <c r="G660" s="122"/>
      <c r="H660" s="95"/>
    </row>
    <row r="661" spans="1:8" ht="15.6" x14ac:dyDescent="0.3">
      <c r="A661" s="94"/>
      <c r="B661" s="94"/>
      <c r="C661" s="428" t="s">
        <v>320</v>
      </c>
      <c r="D661" s="428"/>
      <c r="E661" s="428"/>
      <c r="F661" s="122"/>
      <c r="G661" s="122"/>
      <c r="H661" s="95"/>
    </row>
    <row r="662" spans="1:8" ht="15.6" x14ac:dyDescent="0.3">
      <c r="A662" s="94"/>
      <c r="B662" s="94"/>
      <c r="C662" s="448" t="s">
        <v>113</v>
      </c>
      <c r="D662" s="449"/>
      <c r="E662" s="450"/>
      <c r="F662" s="122"/>
      <c r="G662" s="122"/>
      <c r="H662" s="95"/>
    </row>
    <row r="663" spans="1:8" ht="15.6" x14ac:dyDescent="0.3">
      <c r="A663" s="96">
        <f>SUM(A634:A639,A641,A643,A646:A649,A651:A654,A656:A659)</f>
        <v>0</v>
      </c>
      <c r="B663" s="22">
        <v>20</v>
      </c>
      <c r="C663" s="419" t="s">
        <v>441</v>
      </c>
      <c r="D663" s="420"/>
      <c r="E663" s="421"/>
      <c r="F663" s="123"/>
      <c r="G663" s="123"/>
      <c r="H663" s="97"/>
    </row>
    <row r="664" spans="1:8" x14ac:dyDescent="0.3">
      <c r="A664" s="98"/>
      <c r="B664" s="22"/>
      <c r="C664" s="21"/>
      <c r="D664" s="21"/>
      <c r="E664" s="21"/>
      <c r="F664" s="124"/>
      <c r="G664" s="124"/>
      <c r="H664" s="99"/>
    </row>
    <row r="665" spans="1:8" ht="17.399999999999999" x14ac:dyDescent="0.3">
      <c r="A665" s="439" t="s">
        <v>442</v>
      </c>
      <c r="B665" s="440"/>
      <c r="C665" s="440"/>
      <c r="D665" s="440"/>
      <c r="E665" s="440"/>
      <c r="F665" s="126"/>
      <c r="G665" s="126"/>
      <c r="H665" s="103"/>
    </row>
    <row r="666" spans="1:8" ht="16.2" x14ac:dyDescent="0.3">
      <c r="A666" s="130"/>
      <c r="B666" s="130"/>
      <c r="C666" s="426" t="s">
        <v>304</v>
      </c>
      <c r="D666" s="426"/>
      <c r="E666" s="426"/>
      <c r="F666" s="131" t="s">
        <v>621</v>
      </c>
      <c r="G666" s="122"/>
      <c r="H666" s="95"/>
    </row>
    <row r="667" spans="1:8" ht="16.2" x14ac:dyDescent="0.3">
      <c r="A667" s="130"/>
      <c r="B667" s="130"/>
      <c r="C667" s="426" t="s">
        <v>305</v>
      </c>
      <c r="D667" s="426"/>
      <c r="E667" s="426"/>
      <c r="F667" s="131" t="s">
        <v>621</v>
      </c>
      <c r="G667" s="122"/>
      <c r="H667" s="95"/>
    </row>
    <row r="668" spans="1:8" ht="16.2" x14ac:dyDescent="0.3">
      <c r="A668" s="130"/>
      <c r="B668" s="130"/>
      <c r="C668" s="426" t="s">
        <v>92</v>
      </c>
      <c r="D668" s="426"/>
      <c r="E668" s="426"/>
      <c r="F668" s="131" t="s">
        <v>542</v>
      </c>
      <c r="G668" s="122"/>
      <c r="H668" s="95"/>
    </row>
    <row r="669" spans="1:8" ht="16.2" x14ac:dyDescent="0.3">
      <c r="A669" s="130"/>
      <c r="B669" s="130"/>
      <c r="C669" s="426" t="s">
        <v>93</v>
      </c>
      <c r="D669" s="426"/>
      <c r="E669" s="426"/>
      <c r="F669" s="131" t="s">
        <v>715</v>
      </c>
      <c r="G669" s="122"/>
      <c r="H669" s="95"/>
    </row>
    <row r="670" spans="1:8" ht="16.2" x14ac:dyDescent="0.3">
      <c r="A670" s="130"/>
      <c r="B670" s="130"/>
      <c r="C670" s="426" t="s">
        <v>94</v>
      </c>
      <c r="D670" s="426"/>
      <c r="E670" s="426"/>
      <c r="F670" s="131" t="s">
        <v>545</v>
      </c>
      <c r="G670" s="122"/>
      <c r="H670" s="95"/>
    </row>
    <row r="671" spans="1:8" ht="16.2" x14ac:dyDescent="0.3">
      <c r="A671" s="130"/>
      <c r="B671" s="130"/>
      <c r="C671" s="426" t="s">
        <v>95</v>
      </c>
      <c r="D671" s="426"/>
      <c r="E671" s="426"/>
      <c r="F671" s="131" t="s">
        <v>716</v>
      </c>
      <c r="G671" s="122"/>
      <c r="H671" s="95"/>
    </row>
    <row r="672" spans="1:8" ht="15.6" x14ac:dyDescent="0.3">
      <c r="A672" s="94"/>
      <c r="B672" s="94"/>
      <c r="C672" s="414" t="s">
        <v>306</v>
      </c>
      <c r="D672" s="414"/>
      <c r="E672" s="414"/>
      <c r="F672" s="122"/>
      <c r="G672" s="122"/>
      <c r="H672" s="95"/>
    </row>
    <row r="673" spans="1:8" ht="15.6" x14ac:dyDescent="0.3">
      <c r="A673" s="94"/>
      <c r="B673" s="94"/>
      <c r="C673" s="414" t="s">
        <v>308</v>
      </c>
      <c r="D673" s="414"/>
      <c r="E673" s="414"/>
      <c r="F673" s="122"/>
      <c r="G673" s="122"/>
      <c r="H673" s="95"/>
    </row>
    <row r="674" spans="1:8" ht="16.2" x14ac:dyDescent="0.3">
      <c r="A674" s="130"/>
      <c r="B674" s="130"/>
      <c r="C674" s="418" t="s">
        <v>309</v>
      </c>
      <c r="D674" s="418"/>
      <c r="E674" s="418"/>
      <c r="F674" s="131" t="s">
        <v>758</v>
      </c>
      <c r="G674" s="122"/>
      <c r="H674" s="95"/>
    </row>
    <row r="675" spans="1:8" ht="16.2" x14ac:dyDescent="0.3">
      <c r="A675" s="130"/>
      <c r="B675" s="130"/>
      <c r="C675" s="438" t="s">
        <v>443</v>
      </c>
      <c r="D675" s="438"/>
      <c r="E675" s="438"/>
      <c r="F675" s="131" t="s">
        <v>581</v>
      </c>
      <c r="G675" s="122"/>
      <c r="H675" s="95"/>
    </row>
    <row r="676" spans="1:8" ht="16.2" x14ac:dyDescent="0.3">
      <c r="A676" s="130"/>
      <c r="B676" s="130"/>
      <c r="C676" s="438" t="s">
        <v>444</v>
      </c>
      <c r="D676" s="438"/>
      <c r="E676" s="438"/>
      <c r="F676" s="131" t="s">
        <v>581</v>
      </c>
      <c r="G676" s="122"/>
      <c r="H676" s="95"/>
    </row>
    <row r="677" spans="1:8" ht="48.6" x14ac:dyDescent="0.3">
      <c r="A677" s="130"/>
      <c r="B677" s="130"/>
      <c r="C677" s="438" t="s">
        <v>445</v>
      </c>
      <c r="D677" s="438"/>
      <c r="E677" s="438"/>
      <c r="F677" s="132" t="s">
        <v>759</v>
      </c>
      <c r="G677" s="122"/>
      <c r="H677" s="95"/>
    </row>
    <row r="678" spans="1:8" ht="16.2" x14ac:dyDescent="0.3">
      <c r="A678" s="130"/>
      <c r="B678" s="130"/>
      <c r="C678" s="438" t="s">
        <v>446</v>
      </c>
      <c r="D678" s="438"/>
      <c r="E678" s="438"/>
      <c r="F678" s="131" t="s">
        <v>605</v>
      </c>
      <c r="G678" s="122"/>
      <c r="H678" s="95"/>
    </row>
    <row r="679" spans="1:8" ht="16.2" x14ac:dyDescent="0.3">
      <c r="A679" s="130"/>
      <c r="B679" s="130"/>
      <c r="C679" s="417" t="s">
        <v>447</v>
      </c>
      <c r="D679" s="417"/>
      <c r="E679" s="417"/>
      <c r="F679" s="131" t="s">
        <v>605</v>
      </c>
      <c r="G679" s="122"/>
      <c r="H679" s="95"/>
    </row>
    <row r="680" spans="1:8" ht="15.6" x14ac:dyDescent="0.3">
      <c r="A680" s="94"/>
      <c r="B680" s="94"/>
      <c r="C680" s="425" t="s">
        <v>448</v>
      </c>
      <c r="D680" s="425"/>
      <c r="E680" s="425"/>
      <c r="F680" s="122"/>
      <c r="G680" s="122"/>
      <c r="H680" s="95"/>
    </row>
    <row r="681" spans="1:8" ht="16.2" x14ac:dyDescent="0.3">
      <c r="A681" s="130"/>
      <c r="B681" s="130"/>
      <c r="C681" s="438" t="s">
        <v>449</v>
      </c>
      <c r="D681" s="438"/>
      <c r="E681" s="438"/>
      <c r="F681" s="131" t="s">
        <v>758</v>
      </c>
      <c r="G681" s="122"/>
      <c r="H681" s="95"/>
    </row>
    <row r="682" spans="1:8" ht="15.6" x14ac:dyDescent="0.3">
      <c r="A682" s="94"/>
      <c r="B682" s="94"/>
      <c r="C682" s="414" t="s">
        <v>317</v>
      </c>
      <c r="D682" s="414"/>
      <c r="E682" s="414"/>
      <c r="F682" s="122"/>
      <c r="G682" s="122"/>
      <c r="H682" s="95"/>
    </row>
    <row r="683" spans="1:8" ht="16.2" x14ac:dyDescent="0.3">
      <c r="A683" s="130"/>
      <c r="B683" s="130"/>
      <c r="C683" s="426" t="s">
        <v>107</v>
      </c>
      <c r="D683" s="426"/>
      <c r="E683" s="426"/>
      <c r="F683" s="131" t="s">
        <v>621</v>
      </c>
      <c r="G683" s="122"/>
      <c r="H683" s="95"/>
    </row>
    <row r="684" spans="1:8" ht="32.4" x14ac:dyDescent="0.3">
      <c r="A684" s="130"/>
      <c r="B684" s="130"/>
      <c r="C684" s="426" t="s">
        <v>108</v>
      </c>
      <c r="D684" s="426"/>
      <c r="E684" s="426"/>
      <c r="F684" s="132" t="s">
        <v>718</v>
      </c>
      <c r="G684" s="122"/>
      <c r="H684" s="95"/>
    </row>
    <row r="685" spans="1:8" ht="16.2" x14ac:dyDescent="0.3">
      <c r="A685" s="130"/>
      <c r="B685" s="130"/>
      <c r="C685" s="426" t="s">
        <v>319</v>
      </c>
      <c r="D685" s="426"/>
      <c r="E685" s="426"/>
      <c r="F685" s="131" t="s">
        <v>547</v>
      </c>
      <c r="G685" s="122"/>
      <c r="H685" s="95"/>
    </row>
    <row r="686" spans="1:8" ht="15.6" x14ac:dyDescent="0.3">
      <c r="A686" s="94"/>
      <c r="B686" s="94"/>
      <c r="C686" s="428" t="s">
        <v>109</v>
      </c>
      <c r="D686" s="428"/>
      <c r="E686" s="428"/>
      <c r="F686" s="122"/>
      <c r="G686" s="122"/>
      <c r="H686" s="95"/>
    </row>
    <row r="687" spans="1:8" ht="15.6" x14ac:dyDescent="0.3">
      <c r="A687" s="94"/>
      <c r="B687" s="94"/>
      <c r="C687" s="428" t="s">
        <v>320</v>
      </c>
      <c r="D687" s="428"/>
      <c r="E687" s="428"/>
      <c r="F687" s="122"/>
      <c r="G687" s="122"/>
      <c r="H687" s="95"/>
    </row>
    <row r="688" spans="1:8" ht="15.6" x14ac:dyDescent="0.3">
      <c r="A688" s="96">
        <f>SUM(A666:A671,A674:A679,A681,A683:A685)</f>
        <v>0</v>
      </c>
      <c r="B688" s="22">
        <v>16</v>
      </c>
      <c r="C688" s="419" t="s">
        <v>450</v>
      </c>
      <c r="D688" s="420"/>
      <c r="E688" s="421"/>
      <c r="F688" s="123"/>
      <c r="G688" s="123"/>
      <c r="H688" s="97"/>
    </row>
    <row r="689" spans="1:8" x14ac:dyDescent="0.3">
      <c r="A689" s="98"/>
      <c r="B689" s="22"/>
      <c r="C689" s="21"/>
      <c r="D689" s="21"/>
      <c r="E689" s="21"/>
      <c r="F689" s="124"/>
      <c r="G689" s="124"/>
      <c r="H689" s="99"/>
    </row>
    <row r="690" spans="1:8" ht="15.6" x14ac:dyDescent="0.3">
      <c r="A690" s="105">
        <f>A688+A663</f>
        <v>0</v>
      </c>
      <c r="B690" s="47">
        <v>36</v>
      </c>
      <c r="C690" s="297" t="s">
        <v>451</v>
      </c>
      <c r="D690" s="297"/>
      <c r="E690" s="297"/>
      <c r="F690" s="122"/>
      <c r="G690" s="122"/>
      <c r="H690" s="95"/>
    </row>
    <row r="691" spans="1:8" ht="15.6" x14ac:dyDescent="0.3">
      <c r="A691" s="105">
        <f>A689+A664</f>
        <v>0</v>
      </c>
      <c r="B691" s="47"/>
      <c r="C691" s="155"/>
      <c r="D691" s="155"/>
      <c r="E691" s="155"/>
      <c r="F691" s="122"/>
      <c r="G691" s="122"/>
      <c r="H691" s="95"/>
    </row>
    <row r="692" spans="1:8" ht="17.399999999999999" x14ac:dyDescent="0.3">
      <c r="A692" s="446" t="s">
        <v>116</v>
      </c>
      <c r="B692" s="447"/>
      <c r="C692" s="447"/>
      <c r="D692" s="447"/>
      <c r="E692" s="447"/>
      <c r="F692" s="131" t="s">
        <v>586</v>
      </c>
      <c r="G692" s="122"/>
      <c r="H692" s="95"/>
    </row>
    <row r="693" spans="1:8" ht="17.399999999999999" x14ac:dyDescent="0.3">
      <c r="A693" s="439" t="s">
        <v>452</v>
      </c>
      <c r="B693" s="440"/>
      <c r="C693" s="440"/>
      <c r="D693" s="440"/>
      <c r="E693" s="440"/>
      <c r="F693" s="126"/>
      <c r="G693" s="126"/>
      <c r="H693" s="103"/>
    </row>
    <row r="694" spans="1:8" ht="16.2" x14ac:dyDescent="0.3">
      <c r="A694" s="130"/>
      <c r="B694" s="130"/>
      <c r="C694" s="426" t="s">
        <v>304</v>
      </c>
      <c r="D694" s="426"/>
      <c r="E694" s="426"/>
      <c r="F694" s="131" t="s">
        <v>621</v>
      </c>
      <c r="G694" s="122"/>
      <c r="H694" s="95"/>
    </row>
    <row r="695" spans="1:8" ht="16.2" x14ac:dyDescent="0.3">
      <c r="A695" s="130"/>
      <c r="B695" s="130"/>
      <c r="C695" s="426" t="s">
        <v>305</v>
      </c>
      <c r="D695" s="426"/>
      <c r="E695" s="426"/>
      <c r="F695" s="131" t="s">
        <v>621</v>
      </c>
      <c r="G695" s="122"/>
      <c r="H695" s="95"/>
    </row>
    <row r="696" spans="1:8" ht="16.2" x14ac:dyDescent="0.3">
      <c r="A696" s="130"/>
      <c r="B696" s="130"/>
      <c r="C696" s="426" t="s">
        <v>92</v>
      </c>
      <c r="D696" s="426"/>
      <c r="E696" s="426"/>
      <c r="F696" s="131" t="s">
        <v>542</v>
      </c>
      <c r="G696" s="122"/>
      <c r="H696" s="95"/>
    </row>
    <row r="697" spans="1:8" ht="16.2" x14ac:dyDescent="0.3">
      <c r="A697" s="130"/>
      <c r="B697" s="130"/>
      <c r="C697" s="426" t="s">
        <v>93</v>
      </c>
      <c r="D697" s="426"/>
      <c r="E697" s="426"/>
      <c r="F697" s="131" t="s">
        <v>715</v>
      </c>
      <c r="G697" s="122"/>
      <c r="H697" s="95"/>
    </row>
    <row r="698" spans="1:8" ht="16.2" x14ac:dyDescent="0.3">
      <c r="A698" s="130"/>
      <c r="B698" s="130"/>
      <c r="C698" s="426" t="s">
        <v>94</v>
      </c>
      <c r="D698" s="426"/>
      <c r="E698" s="426"/>
      <c r="F698" s="131" t="s">
        <v>545</v>
      </c>
      <c r="G698" s="122"/>
      <c r="H698" s="95"/>
    </row>
    <row r="699" spans="1:8" ht="16.2" x14ac:dyDescent="0.3">
      <c r="A699" s="130"/>
      <c r="B699" s="130"/>
      <c r="C699" s="426" t="s">
        <v>95</v>
      </c>
      <c r="D699" s="426"/>
      <c r="E699" s="426"/>
      <c r="F699" s="131" t="s">
        <v>716</v>
      </c>
      <c r="G699" s="122"/>
      <c r="H699" s="95"/>
    </row>
    <row r="700" spans="1:8" ht="15.6" x14ac:dyDescent="0.3">
      <c r="A700" s="94"/>
      <c r="B700" s="94"/>
      <c r="C700" s="414" t="s">
        <v>306</v>
      </c>
      <c r="D700" s="414"/>
      <c r="E700" s="414"/>
      <c r="F700" s="122"/>
      <c r="G700" s="122"/>
      <c r="H700" s="95"/>
    </row>
    <row r="701" spans="1:8" ht="16.2" x14ac:dyDescent="0.3">
      <c r="A701" s="130"/>
      <c r="B701" s="130"/>
      <c r="C701" s="438" t="s">
        <v>453</v>
      </c>
      <c r="D701" s="438"/>
      <c r="E701" s="438"/>
      <c r="F701" s="131" t="s">
        <v>760</v>
      </c>
      <c r="G701" s="122"/>
      <c r="H701" s="95"/>
    </row>
    <row r="702" spans="1:8" ht="15.6" x14ac:dyDescent="0.3">
      <c r="A702" s="94"/>
      <c r="B702" s="94"/>
      <c r="C702" s="414" t="s">
        <v>308</v>
      </c>
      <c r="D702" s="414"/>
      <c r="E702" s="414"/>
      <c r="F702" s="122"/>
      <c r="G702" s="122"/>
      <c r="H702" s="95"/>
    </row>
    <row r="703" spans="1:8" ht="16.2" x14ac:dyDescent="0.3">
      <c r="A703" s="130"/>
      <c r="B703" s="130"/>
      <c r="C703" s="418" t="s">
        <v>309</v>
      </c>
      <c r="D703" s="418"/>
      <c r="E703" s="418"/>
      <c r="F703" s="131" t="s">
        <v>760</v>
      </c>
      <c r="G703" s="122"/>
      <c r="H703" s="95"/>
    </row>
    <row r="704" spans="1:8" ht="81" x14ac:dyDescent="0.3">
      <c r="A704" s="130"/>
      <c r="B704" s="130"/>
      <c r="C704" s="438" t="s">
        <v>454</v>
      </c>
      <c r="D704" s="438"/>
      <c r="E704" s="438"/>
      <c r="F704" s="132" t="s">
        <v>761</v>
      </c>
      <c r="G704" s="122"/>
      <c r="H704" s="95"/>
    </row>
    <row r="705" spans="1:8" ht="15.6" x14ac:dyDescent="0.3">
      <c r="A705" s="94"/>
      <c r="B705" s="94"/>
      <c r="C705" s="405" t="s">
        <v>455</v>
      </c>
      <c r="D705" s="405"/>
      <c r="E705" s="405"/>
      <c r="F705" s="122"/>
      <c r="G705" s="122"/>
      <c r="H705" s="95"/>
    </row>
    <row r="706" spans="1:8" ht="15.6" x14ac:dyDescent="0.3">
      <c r="A706" s="106">
        <v>1</v>
      </c>
      <c r="B706" s="69"/>
      <c r="C706" s="424" t="s">
        <v>456</v>
      </c>
      <c r="D706" s="424"/>
      <c r="E706" s="424"/>
      <c r="F706" s="122"/>
      <c r="G706" s="122"/>
      <c r="H706" s="95"/>
    </row>
    <row r="707" spans="1:8" ht="32.4" x14ac:dyDescent="0.3">
      <c r="A707" s="130"/>
      <c r="B707" s="130"/>
      <c r="C707" s="417" t="s">
        <v>457</v>
      </c>
      <c r="D707" s="417"/>
      <c r="E707" s="417"/>
      <c r="F707" s="132" t="s">
        <v>762</v>
      </c>
      <c r="G707" s="122"/>
      <c r="H707" s="95"/>
    </row>
    <row r="708" spans="1:8" ht="32.4" x14ac:dyDescent="0.3">
      <c r="A708" s="130"/>
      <c r="B708" s="130"/>
      <c r="C708" s="443" t="s">
        <v>458</v>
      </c>
      <c r="D708" s="444"/>
      <c r="E708" s="445"/>
      <c r="F708" s="132" t="s">
        <v>762</v>
      </c>
      <c r="G708" s="122"/>
      <c r="H708" s="95"/>
    </row>
    <row r="709" spans="1:8" ht="32.4" x14ac:dyDescent="0.3">
      <c r="A709" s="130"/>
      <c r="B709" s="130"/>
      <c r="C709" s="443" t="s">
        <v>459</v>
      </c>
      <c r="D709" s="444"/>
      <c r="E709" s="445"/>
      <c r="F709" s="132" t="s">
        <v>762</v>
      </c>
      <c r="G709" s="122"/>
      <c r="H709" s="95"/>
    </row>
    <row r="710" spans="1:8" ht="32.4" x14ac:dyDescent="0.3">
      <c r="A710" s="130"/>
      <c r="B710" s="130"/>
      <c r="C710" s="443" t="s">
        <v>460</v>
      </c>
      <c r="D710" s="444"/>
      <c r="E710" s="445"/>
      <c r="F710" s="132" t="s">
        <v>762</v>
      </c>
      <c r="G710" s="122"/>
      <c r="H710" s="95"/>
    </row>
    <row r="711" spans="1:8" ht="32.4" x14ac:dyDescent="0.3">
      <c r="A711" s="130"/>
      <c r="B711" s="130"/>
      <c r="C711" s="417" t="s">
        <v>461</v>
      </c>
      <c r="D711" s="417"/>
      <c r="E711" s="417"/>
      <c r="F711" s="132" t="s">
        <v>762</v>
      </c>
      <c r="G711" s="122"/>
      <c r="H711" s="95"/>
    </row>
    <row r="712" spans="1:8" ht="48.6" x14ac:dyDescent="0.3">
      <c r="A712" s="130"/>
      <c r="B712" s="130"/>
      <c r="C712" s="438" t="s">
        <v>462</v>
      </c>
      <c r="D712" s="438"/>
      <c r="E712" s="438"/>
      <c r="F712" s="132" t="s">
        <v>759</v>
      </c>
      <c r="G712" s="122"/>
      <c r="H712" s="95"/>
    </row>
    <row r="713" spans="1:8" ht="15.6" x14ac:dyDescent="0.3">
      <c r="A713" s="94"/>
      <c r="B713" s="94"/>
      <c r="C713" s="414" t="s">
        <v>317</v>
      </c>
      <c r="D713" s="414"/>
      <c r="E713" s="414"/>
      <c r="F713" s="122"/>
      <c r="G713" s="122"/>
      <c r="H713" s="95"/>
    </row>
    <row r="714" spans="1:8" ht="16.2" x14ac:dyDescent="0.3">
      <c r="A714" s="130"/>
      <c r="B714" s="130"/>
      <c r="C714" s="438" t="s">
        <v>463</v>
      </c>
      <c r="D714" s="438"/>
      <c r="E714" s="438"/>
      <c r="F714" s="131" t="s">
        <v>586</v>
      </c>
      <c r="G714" s="122"/>
      <c r="H714" s="95"/>
    </row>
    <row r="715" spans="1:8" ht="16.2" x14ac:dyDescent="0.3">
      <c r="A715" s="130"/>
      <c r="B715" s="130"/>
      <c r="C715" s="426" t="s">
        <v>107</v>
      </c>
      <c r="D715" s="426"/>
      <c r="E715" s="426"/>
      <c r="F715" s="131" t="s">
        <v>621</v>
      </c>
      <c r="G715" s="122"/>
      <c r="H715" s="95"/>
    </row>
    <row r="716" spans="1:8" ht="32.4" x14ac:dyDescent="0.3">
      <c r="A716" s="130"/>
      <c r="B716" s="130"/>
      <c r="C716" s="426" t="s">
        <v>108</v>
      </c>
      <c r="D716" s="426"/>
      <c r="E716" s="426"/>
      <c r="F716" s="132" t="s">
        <v>718</v>
      </c>
      <c r="G716" s="122"/>
      <c r="H716" s="95"/>
    </row>
    <row r="717" spans="1:8" ht="16.2" x14ac:dyDescent="0.3">
      <c r="A717" s="130"/>
      <c r="B717" s="130"/>
      <c r="C717" s="426" t="s">
        <v>319</v>
      </c>
      <c r="D717" s="426"/>
      <c r="E717" s="426"/>
      <c r="F717" s="131" t="s">
        <v>547</v>
      </c>
      <c r="G717" s="122"/>
      <c r="H717" s="95"/>
    </row>
    <row r="718" spans="1:8" ht="15.6" x14ac:dyDescent="0.3">
      <c r="A718" s="94"/>
      <c r="B718" s="94"/>
      <c r="C718" s="428" t="s">
        <v>109</v>
      </c>
      <c r="D718" s="428"/>
      <c r="E718" s="428"/>
      <c r="F718" s="122"/>
      <c r="G718" s="122"/>
      <c r="H718" s="95"/>
    </row>
    <row r="719" spans="1:8" ht="15.6" x14ac:dyDescent="0.3">
      <c r="A719" s="94"/>
      <c r="B719" s="94"/>
      <c r="C719" s="428" t="s">
        <v>320</v>
      </c>
      <c r="D719" s="428"/>
      <c r="E719" s="428"/>
      <c r="F719" s="122"/>
      <c r="G719" s="122"/>
      <c r="H719" s="95"/>
    </row>
    <row r="720" spans="1:8" ht="15.6" x14ac:dyDescent="0.3">
      <c r="A720" s="96">
        <f>SUM(A694:A699,A701,A703:A704,A707:A712,A714:A717)</f>
        <v>0</v>
      </c>
      <c r="B720" s="22">
        <v>19</v>
      </c>
      <c r="C720" s="419" t="s">
        <v>464</v>
      </c>
      <c r="D720" s="420"/>
      <c r="E720" s="421"/>
      <c r="F720" s="123"/>
      <c r="G720" s="123"/>
      <c r="H720" s="97"/>
    </row>
    <row r="721" spans="1:8" x14ac:dyDescent="0.3">
      <c r="A721" s="98"/>
      <c r="B721" s="22"/>
      <c r="C721" s="21"/>
      <c r="D721" s="21"/>
      <c r="E721" s="21"/>
      <c r="F721" s="124"/>
      <c r="G721" s="124"/>
      <c r="H721" s="99"/>
    </row>
    <row r="722" spans="1:8" ht="17.399999999999999" x14ac:dyDescent="0.3">
      <c r="A722" s="439" t="s">
        <v>465</v>
      </c>
      <c r="B722" s="440"/>
      <c r="C722" s="440"/>
      <c r="D722" s="440"/>
      <c r="E722" s="440"/>
      <c r="F722" s="126"/>
      <c r="G722" s="126"/>
      <c r="H722" s="103"/>
    </row>
    <row r="723" spans="1:8" ht="16.2" x14ac:dyDescent="0.3">
      <c r="A723" s="130"/>
      <c r="B723" s="130"/>
      <c r="C723" s="426" t="s">
        <v>304</v>
      </c>
      <c r="D723" s="426"/>
      <c r="E723" s="426"/>
      <c r="F723" s="131" t="s">
        <v>621</v>
      </c>
      <c r="G723" s="122"/>
      <c r="H723" s="95"/>
    </row>
    <row r="724" spans="1:8" ht="16.2" x14ac:dyDescent="0.3">
      <c r="A724" s="130"/>
      <c r="B724" s="130"/>
      <c r="C724" s="426" t="s">
        <v>305</v>
      </c>
      <c r="D724" s="426"/>
      <c r="E724" s="426"/>
      <c r="F724" s="131" t="s">
        <v>621</v>
      </c>
      <c r="G724" s="122"/>
      <c r="H724" s="95"/>
    </row>
    <row r="725" spans="1:8" ht="16.2" x14ac:dyDescent="0.3">
      <c r="A725" s="130"/>
      <c r="B725" s="130"/>
      <c r="C725" s="426" t="s">
        <v>92</v>
      </c>
      <c r="D725" s="426"/>
      <c r="E725" s="426"/>
      <c r="F725" s="131" t="s">
        <v>542</v>
      </c>
      <c r="G725" s="122"/>
      <c r="H725" s="95"/>
    </row>
    <row r="726" spans="1:8" ht="16.2" x14ac:dyDescent="0.3">
      <c r="A726" s="130"/>
      <c r="B726" s="130"/>
      <c r="C726" s="426" t="s">
        <v>93</v>
      </c>
      <c r="D726" s="426"/>
      <c r="E726" s="426"/>
      <c r="F726" s="131" t="s">
        <v>715</v>
      </c>
      <c r="G726" s="122"/>
      <c r="H726" s="95"/>
    </row>
    <row r="727" spans="1:8" ht="16.2" x14ac:dyDescent="0.3">
      <c r="A727" s="130"/>
      <c r="B727" s="130"/>
      <c r="C727" s="418" t="s">
        <v>466</v>
      </c>
      <c r="D727" s="418"/>
      <c r="E727" s="418"/>
      <c r="F727" s="131" t="s">
        <v>745</v>
      </c>
      <c r="G727" s="122"/>
      <c r="H727" s="95"/>
    </row>
    <row r="728" spans="1:8" ht="16.2" x14ac:dyDescent="0.3">
      <c r="A728" s="130"/>
      <c r="B728" s="130"/>
      <c r="C728" s="426" t="s">
        <v>94</v>
      </c>
      <c r="D728" s="426"/>
      <c r="E728" s="426"/>
      <c r="F728" s="131" t="s">
        <v>545</v>
      </c>
      <c r="G728" s="122"/>
      <c r="H728" s="95"/>
    </row>
    <row r="729" spans="1:8" ht="16.2" x14ac:dyDescent="0.3">
      <c r="A729" s="130"/>
      <c r="B729" s="130"/>
      <c r="C729" s="426" t="s">
        <v>95</v>
      </c>
      <c r="D729" s="426"/>
      <c r="E729" s="426"/>
      <c r="F729" s="131" t="s">
        <v>716</v>
      </c>
      <c r="G729" s="122"/>
      <c r="H729" s="95"/>
    </row>
    <row r="730" spans="1:8" ht="15.6" x14ac:dyDescent="0.3">
      <c r="A730" s="94"/>
      <c r="B730" s="94"/>
      <c r="C730" s="414" t="s">
        <v>306</v>
      </c>
      <c r="D730" s="414"/>
      <c r="E730" s="414"/>
      <c r="F730" s="122"/>
      <c r="G730" s="122"/>
      <c r="H730" s="95"/>
    </row>
    <row r="731" spans="1:8" ht="32.4" x14ac:dyDescent="0.3">
      <c r="A731" s="130"/>
      <c r="B731" s="130"/>
      <c r="C731" s="438" t="s">
        <v>467</v>
      </c>
      <c r="D731" s="438"/>
      <c r="E731" s="438"/>
      <c r="F731" s="132" t="s">
        <v>738</v>
      </c>
      <c r="G731" s="122"/>
      <c r="H731" s="95"/>
    </row>
    <row r="732" spans="1:8" ht="48.6" x14ac:dyDescent="0.3">
      <c r="A732" s="130">
        <f>A277</f>
        <v>0</v>
      </c>
      <c r="B732" s="130">
        <f>B277</f>
        <v>0</v>
      </c>
      <c r="C732" s="412" t="s">
        <v>468</v>
      </c>
      <c r="D732" s="412"/>
      <c r="E732" s="412"/>
      <c r="F732" s="132" t="s">
        <v>763</v>
      </c>
      <c r="G732" s="122"/>
      <c r="H732" s="95"/>
    </row>
    <row r="733" spans="1:8" ht="32.4" customHeight="1" x14ac:dyDescent="0.3">
      <c r="A733" s="94">
        <f>A283</f>
        <v>0</v>
      </c>
      <c r="B733" s="94">
        <f>B283</f>
        <v>0</v>
      </c>
      <c r="C733" s="442" t="s">
        <v>53</v>
      </c>
      <c r="D733" s="442"/>
      <c r="E733" s="442"/>
      <c r="F733" s="122"/>
      <c r="G733" s="122"/>
      <c r="H733" s="95"/>
    </row>
    <row r="734" spans="1:8" ht="97.2" x14ac:dyDescent="0.3">
      <c r="A734" s="130">
        <f>A283</f>
        <v>0</v>
      </c>
      <c r="B734" s="130">
        <f>B283</f>
        <v>0</v>
      </c>
      <c r="C734" s="412" t="s">
        <v>469</v>
      </c>
      <c r="D734" s="412"/>
      <c r="E734" s="412"/>
      <c r="F734" s="132" t="s">
        <v>764</v>
      </c>
      <c r="G734" s="122"/>
      <c r="H734" s="95"/>
    </row>
    <row r="735" spans="1:8" ht="32.4" x14ac:dyDescent="0.3">
      <c r="A735" s="130"/>
      <c r="B735" s="130"/>
      <c r="C735" s="412" t="s">
        <v>470</v>
      </c>
      <c r="D735" s="412"/>
      <c r="E735" s="412"/>
      <c r="F735" s="132" t="s">
        <v>765</v>
      </c>
      <c r="G735" s="122"/>
      <c r="H735" s="95"/>
    </row>
    <row r="736" spans="1:8" ht="15.6" x14ac:dyDescent="0.3">
      <c r="A736" s="94"/>
      <c r="B736" s="94"/>
      <c r="C736" s="442" t="s">
        <v>55</v>
      </c>
      <c r="D736" s="442"/>
      <c r="E736" s="442"/>
      <c r="F736" s="122"/>
      <c r="G736" s="122"/>
      <c r="H736" s="95"/>
    </row>
    <row r="737" spans="1:8" ht="15.6" x14ac:dyDescent="0.3">
      <c r="A737" s="94"/>
      <c r="B737" s="94"/>
      <c r="C737" s="425" t="s">
        <v>471</v>
      </c>
      <c r="D737" s="425"/>
      <c r="E737" s="425"/>
      <c r="F737" s="122"/>
      <c r="G737" s="122"/>
      <c r="H737" s="95"/>
    </row>
    <row r="738" spans="1:8" ht="32.4" x14ac:dyDescent="0.3">
      <c r="A738" s="130"/>
      <c r="B738" s="130"/>
      <c r="C738" s="438" t="s">
        <v>472</v>
      </c>
      <c r="D738" s="438"/>
      <c r="E738" s="438"/>
      <c r="F738" s="132" t="s">
        <v>766</v>
      </c>
      <c r="G738" s="122"/>
      <c r="H738" s="95"/>
    </row>
    <row r="739" spans="1:8" ht="15.6" x14ac:dyDescent="0.3">
      <c r="A739" s="94"/>
      <c r="B739" s="94"/>
      <c r="C739" s="414" t="s">
        <v>308</v>
      </c>
      <c r="D739" s="414"/>
      <c r="E739" s="414"/>
      <c r="F739" s="122"/>
      <c r="G739" s="122"/>
      <c r="H739" s="95"/>
    </row>
    <row r="740" spans="1:8" ht="32.4" x14ac:dyDescent="0.3">
      <c r="A740" s="130"/>
      <c r="B740" s="130"/>
      <c r="C740" s="418" t="s">
        <v>309</v>
      </c>
      <c r="D740" s="418"/>
      <c r="E740" s="418"/>
      <c r="F740" s="132" t="s">
        <v>767</v>
      </c>
      <c r="G740" s="122"/>
      <c r="H740" s="95"/>
    </row>
    <row r="741" spans="1:8" ht="16.2" x14ac:dyDescent="0.3">
      <c r="A741" s="130"/>
      <c r="B741" s="130"/>
      <c r="C741" s="438" t="s">
        <v>473</v>
      </c>
      <c r="D741" s="438"/>
      <c r="E741" s="438"/>
      <c r="F741" s="131" t="s">
        <v>745</v>
      </c>
      <c r="G741" s="122"/>
      <c r="H741" s="95"/>
    </row>
    <row r="742" spans="1:8" ht="16.2" x14ac:dyDescent="0.3">
      <c r="A742" s="130"/>
      <c r="B742" s="130"/>
      <c r="C742" s="438" t="s">
        <v>474</v>
      </c>
      <c r="D742" s="438"/>
      <c r="E742" s="438"/>
      <c r="F742" s="131" t="s">
        <v>626</v>
      </c>
      <c r="G742" s="122"/>
      <c r="H742" s="95"/>
    </row>
    <row r="743" spans="1:8" ht="16.2" x14ac:dyDescent="0.3">
      <c r="A743" s="130"/>
      <c r="B743" s="130"/>
      <c r="C743" s="438" t="s">
        <v>475</v>
      </c>
      <c r="D743" s="438"/>
      <c r="E743" s="438"/>
      <c r="F743" s="131" t="s">
        <v>745</v>
      </c>
      <c r="G743" s="122"/>
      <c r="H743" s="95"/>
    </row>
    <row r="744" spans="1:8" ht="16.2" x14ac:dyDescent="0.3">
      <c r="A744" s="130"/>
      <c r="B744" s="130"/>
      <c r="C744" s="438" t="s">
        <v>476</v>
      </c>
      <c r="D744" s="438"/>
      <c r="E744" s="438"/>
      <c r="F744" s="131" t="s">
        <v>745</v>
      </c>
      <c r="G744" s="122"/>
      <c r="H744" s="95"/>
    </row>
    <row r="745" spans="1:8" ht="32.4" x14ac:dyDescent="0.3">
      <c r="A745" s="130"/>
      <c r="B745" s="130"/>
      <c r="C745" s="438" t="s">
        <v>477</v>
      </c>
      <c r="D745" s="438"/>
      <c r="E745" s="438"/>
      <c r="F745" s="132" t="s">
        <v>768</v>
      </c>
      <c r="G745" s="122"/>
      <c r="H745" s="95"/>
    </row>
    <row r="746" spans="1:8" ht="16.2" x14ac:dyDescent="0.3">
      <c r="A746" s="130"/>
      <c r="B746" s="130"/>
      <c r="C746" s="438" t="s">
        <v>478</v>
      </c>
      <c r="D746" s="438"/>
      <c r="E746" s="438"/>
      <c r="F746" s="132" t="s">
        <v>614</v>
      </c>
      <c r="G746" s="122"/>
      <c r="H746" s="95"/>
    </row>
    <row r="747" spans="1:8" ht="15.6" x14ac:dyDescent="0.3">
      <c r="A747" s="94"/>
      <c r="B747" s="94"/>
      <c r="C747" s="425" t="s">
        <v>479</v>
      </c>
      <c r="D747" s="425"/>
      <c r="E747" s="425"/>
      <c r="F747" s="122"/>
      <c r="G747" s="122"/>
      <c r="H747" s="95"/>
    </row>
    <row r="748" spans="1:8" ht="16.2" x14ac:dyDescent="0.3">
      <c r="A748" s="130"/>
      <c r="B748" s="130"/>
      <c r="C748" s="438" t="s">
        <v>480</v>
      </c>
      <c r="D748" s="438"/>
      <c r="E748" s="438"/>
      <c r="F748" s="131" t="s">
        <v>745</v>
      </c>
      <c r="G748" s="122"/>
      <c r="H748" s="95"/>
    </row>
    <row r="749" spans="1:8" ht="16.2" x14ac:dyDescent="0.3">
      <c r="A749" s="130"/>
      <c r="B749" s="130"/>
      <c r="C749" s="438" t="s">
        <v>481</v>
      </c>
      <c r="D749" s="438"/>
      <c r="E749" s="438"/>
      <c r="F749" s="131" t="s">
        <v>600</v>
      </c>
      <c r="G749" s="122"/>
      <c r="H749" s="95"/>
    </row>
    <row r="750" spans="1:8" ht="15.6" x14ac:dyDescent="0.3">
      <c r="A750" s="94"/>
      <c r="B750" s="94"/>
      <c r="C750" s="405" t="s">
        <v>482</v>
      </c>
      <c r="D750" s="405"/>
      <c r="E750" s="405"/>
      <c r="F750" s="122"/>
      <c r="G750" s="122"/>
      <c r="H750" s="95"/>
    </row>
    <row r="751" spans="1:8" ht="15.6" x14ac:dyDescent="0.3">
      <c r="A751" s="94"/>
      <c r="B751" s="94"/>
      <c r="C751" s="414" t="s">
        <v>317</v>
      </c>
      <c r="D751" s="414"/>
      <c r="E751" s="414"/>
      <c r="F751" s="122"/>
      <c r="G751" s="122"/>
      <c r="H751" s="95"/>
    </row>
    <row r="752" spans="1:8" ht="16.2" x14ac:dyDescent="0.3">
      <c r="A752" s="130"/>
      <c r="B752" s="130"/>
      <c r="C752" s="426" t="s">
        <v>107</v>
      </c>
      <c r="D752" s="426"/>
      <c r="E752" s="426"/>
      <c r="F752" s="131" t="s">
        <v>621</v>
      </c>
      <c r="G752" s="122"/>
      <c r="H752" s="95"/>
    </row>
    <row r="753" spans="1:8" ht="32.4" x14ac:dyDescent="0.3">
      <c r="A753" s="130"/>
      <c r="B753" s="130"/>
      <c r="C753" s="426" t="s">
        <v>108</v>
      </c>
      <c r="D753" s="426"/>
      <c r="E753" s="426"/>
      <c r="F753" s="132" t="s">
        <v>718</v>
      </c>
      <c r="G753" s="122"/>
      <c r="H753" s="95"/>
    </row>
    <row r="754" spans="1:8" ht="16.2" x14ac:dyDescent="0.3">
      <c r="A754" s="130"/>
      <c r="B754" s="130"/>
      <c r="C754" s="426" t="s">
        <v>319</v>
      </c>
      <c r="D754" s="426"/>
      <c r="E754" s="426"/>
      <c r="F754" s="131" t="s">
        <v>547</v>
      </c>
      <c r="G754" s="122"/>
      <c r="H754" s="95"/>
    </row>
    <row r="755" spans="1:8" ht="48.6" x14ac:dyDescent="0.3">
      <c r="A755" s="130"/>
      <c r="B755" s="130"/>
      <c r="C755" s="422" t="s">
        <v>483</v>
      </c>
      <c r="D755" s="422"/>
      <c r="E755" s="422"/>
      <c r="F755" s="132" t="s">
        <v>769</v>
      </c>
      <c r="G755" s="122"/>
      <c r="H755" s="95"/>
    </row>
    <row r="756" spans="1:8" ht="15.6" x14ac:dyDescent="0.3">
      <c r="A756" s="94"/>
      <c r="B756" s="94"/>
      <c r="C756" s="428" t="s">
        <v>109</v>
      </c>
      <c r="D756" s="428"/>
      <c r="E756" s="428"/>
      <c r="F756" s="122"/>
      <c r="G756" s="122"/>
      <c r="H756" s="95"/>
    </row>
    <row r="757" spans="1:8" ht="15.6" x14ac:dyDescent="0.3">
      <c r="A757" s="94"/>
      <c r="B757" s="94"/>
      <c r="C757" s="428" t="s">
        <v>320</v>
      </c>
      <c r="D757" s="428"/>
      <c r="E757" s="428"/>
      <c r="F757" s="122"/>
      <c r="G757" s="122"/>
      <c r="H757" s="95"/>
    </row>
    <row r="758" spans="1:8" ht="15.6" x14ac:dyDescent="0.3">
      <c r="A758" s="96">
        <f>SUM(A723:A729,A731:A732,A734:A735,A738,A740:A746,A748:A749,A752:A755)</f>
        <v>0</v>
      </c>
      <c r="B758" s="22">
        <v>26</v>
      </c>
      <c r="C758" s="419" t="s">
        <v>484</v>
      </c>
      <c r="D758" s="420"/>
      <c r="E758" s="421"/>
      <c r="F758" s="123"/>
      <c r="G758" s="123"/>
      <c r="H758" s="97"/>
    </row>
    <row r="759" spans="1:8" x14ac:dyDescent="0.3">
      <c r="A759" s="98"/>
      <c r="B759" s="22"/>
      <c r="C759" s="21"/>
      <c r="D759" s="21"/>
      <c r="E759" s="21"/>
      <c r="F759" s="124"/>
      <c r="G759" s="124"/>
      <c r="H759" s="99"/>
    </row>
    <row r="760" spans="1:8" ht="17.399999999999999" x14ac:dyDescent="0.3">
      <c r="A760" s="439" t="s">
        <v>485</v>
      </c>
      <c r="B760" s="440"/>
      <c r="C760" s="440"/>
      <c r="D760" s="440"/>
      <c r="E760" s="440"/>
      <c r="F760" s="126"/>
      <c r="G760" s="126"/>
      <c r="H760" s="103"/>
    </row>
    <row r="761" spans="1:8" ht="16.2" x14ac:dyDescent="0.3">
      <c r="A761" s="130"/>
      <c r="B761" s="130"/>
      <c r="C761" s="426" t="s">
        <v>304</v>
      </c>
      <c r="D761" s="426"/>
      <c r="E761" s="426"/>
      <c r="F761" s="131" t="s">
        <v>621</v>
      </c>
      <c r="G761" s="122"/>
      <c r="H761" s="95"/>
    </row>
    <row r="762" spans="1:8" ht="16.2" x14ac:dyDescent="0.3">
      <c r="A762" s="130"/>
      <c r="B762" s="130"/>
      <c r="C762" s="426" t="s">
        <v>305</v>
      </c>
      <c r="D762" s="426"/>
      <c r="E762" s="426"/>
      <c r="F762" s="131" t="s">
        <v>621</v>
      </c>
      <c r="G762" s="122"/>
      <c r="H762" s="95"/>
    </row>
    <row r="763" spans="1:8" ht="16.2" x14ac:dyDescent="0.3">
      <c r="A763" s="130"/>
      <c r="B763" s="130"/>
      <c r="C763" s="426" t="s">
        <v>92</v>
      </c>
      <c r="D763" s="426"/>
      <c r="E763" s="426"/>
      <c r="F763" s="131" t="s">
        <v>542</v>
      </c>
      <c r="G763" s="122"/>
      <c r="H763" s="95"/>
    </row>
    <row r="764" spans="1:8" ht="16.2" x14ac:dyDescent="0.3">
      <c r="A764" s="130"/>
      <c r="B764" s="130"/>
      <c r="C764" s="426" t="s">
        <v>93</v>
      </c>
      <c r="D764" s="426"/>
      <c r="E764" s="426"/>
      <c r="F764" s="131" t="s">
        <v>715</v>
      </c>
      <c r="G764" s="122"/>
      <c r="H764" s="95"/>
    </row>
    <row r="765" spans="1:8" ht="16.2" x14ac:dyDescent="0.3">
      <c r="A765" s="130"/>
      <c r="B765" s="130"/>
      <c r="C765" s="426" t="s">
        <v>94</v>
      </c>
      <c r="D765" s="426"/>
      <c r="E765" s="426"/>
      <c r="F765" s="131" t="s">
        <v>545</v>
      </c>
      <c r="G765" s="122"/>
      <c r="H765" s="95"/>
    </row>
    <row r="766" spans="1:8" ht="16.2" x14ac:dyDescent="0.3">
      <c r="A766" s="130"/>
      <c r="B766" s="130"/>
      <c r="C766" s="426" t="s">
        <v>95</v>
      </c>
      <c r="D766" s="426"/>
      <c r="E766" s="426"/>
      <c r="F766" s="131" t="s">
        <v>716</v>
      </c>
      <c r="G766" s="122"/>
      <c r="H766" s="95"/>
    </row>
    <row r="767" spans="1:8" ht="15.6" x14ac:dyDescent="0.3">
      <c r="A767" s="94"/>
      <c r="B767" s="94"/>
      <c r="C767" s="414" t="s">
        <v>306</v>
      </c>
      <c r="D767" s="414"/>
      <c r="E767" s="414"/>
      <c r="F767" s="122"/>
      <c r="G767" s="122"/>
      <c r="H767" s="95"/>
    </row>
    <row r="768" spans="1:8" ht="15.6" x14ac:dyDescent="0.3">
      <c r="A768" s="94"/>
      <c r="B768" s="94"/>
      <c r="C768" s="414" t="s">
        <v>308</v>
      </c>
      <c r="D768" s="414"/>
      <c r="E768" s="414"/>
      <c r="F768" s="122"/>
      <c r="G768" s="122"/>
      <c r="H768" s="95"/>
    </row>
    <row r="769" spans="1:8" ht="16.2" x14ac:dyDescent="0.3">
      <c r="A769" s="130"/>
      <c r="B769" s="130"/>
      <c r="C769" s="418" t="s">
        <v>309</v>
      </c>
      <c r="D769" s="418"/>
      <c r="E769" s="418"/>
      <c r="F769" s="131" t="s">
        <v>619</v>
      </c>
      <c r="G769" s="122"/>
      <c r="H769" s="95"/>
    </row>
    <row r="770" spans="1:8" ht="32.4" x14ac:dyDescent="0.3">
      <c r="A770" s="130"/>
      <c r="B770" s="130"/>
      <c r="C770" s="438" t="s">
        <v>486</v>
      </c>
      <c r="D770" s="438"/>
      <c r="E770" s="438"/>
      <c r="F770" s="132" t="s">
        <v>770</v>
      </c>
      <c r="G770" s="122"/>
      <c r="H770" s="95"/>
    </row>
    <row r="771" spans="1:8" ht="32.4" x14ac:dyDescent="0.3">
      <c r="A771" s="130"/>
      <c r="B771" s="130"/>
      <c r="C771" s="417" t="s">
        <v>487</v>
      </c>
      <c r="D771" s="417"/>
      <c r="E771" s="417"/>
      <c r="F771" s="132" t="s">
        <v>602</v>
      </c>
      <c r="G771" s="122"/>
      <c r="H771" s="95"/>
    </row>
    <row r="772" spans="1:8" ht="32.4" x14ac:dyDescent="0.3">
      <c r="A772" s="130"/>
      <c r="B772" s="130"/>
      <c r="C772" s="441" t="s">
        <v>488</v>
      </c>
      <c r="D772" s="441"/>
      <c r="E772" s="441"/>
      <c r="F772" s="132" t="s">
        <v>771</v>
      </c>
      <c r="G772" s="122"/>
      <c r="H772" s="95"/>
    </row>
    <row r="773" spans="1:8" ht="32.4" x14ac:dyDescent="0.3">
      <c r="A773" s="130"/>
      <c r="B773" s="130"/>
      <c r="C773" s="417" t="s">
        <v>489</v>
      </c>
      <c r="D773" s="417"/>
      <c r="E773" s="417"/>
      <c r="F773" s="132" t="s">
        <v>602</v>
      </c>
      <c r="G773" s="122"/>
      <c r="H773" s="95"/>
    </row>
    <row r="774" spans="1:8" ht="48.6" x14ac:dyDescent="0.3">
      <c r="A774" s="130"/>
      <c r="B774" s="130"/>
      <c r="C774" s="417" t="s">
        <v>490</v>
      </c>
      <c r="D774" s="417"/>
      <c r="E774" s="417"/>
      <c r="F774" s="132" t="s">
        <v>772</v>
      </c>
      <c r="G774" s="122"/>
      <c r="H774" s="95"/>
    </row>
    <row r="775" spans="1:8" ht="32.4" x14ac:dyDescent="0.3">
      <c r="A775" s="130"/>
      <c r="B775" s="130"/>
      <c r="C775" s="438" t="s">
        <v>491</v>
      </c>
      <c r="D775" s="438"/>
      <c r="E775" s="438"/>
      <c r="F775" s="132" t="s">
        <v>602</v>
      </c>
      <c r="G775" s="122"/>
      <c r="H775" s="95"/>
    </row>
    <row r="776" spans="1:8" ht="48.6" x14ac:dyDescent="0.3">
      <c r="A776" s="130"/>
      <c r="B776" s="130"/>
      <c r="C776" s="417" t="s">
        <v>492</v>
      </c>
      <c r="D776" s="417"/>
      <c r="E776" s="417"/>
      <c r="F776" s="132" t="s">
        <v>773</v>
      </c>
      <c r="G776" s="122"/>
      <c r="H776" s="95"/>
    </row>
    <row r="777" spans="1:8" ht="48.6" x14ac:dyDescent="0.3">
      <c r="A777" s="130"/>
      <c r="B777" s="130"/>
      <c r="C777" s="438" t="s">
        <v>493</v>
      </c>
      <c r="D777" s="438"/>
      <c r="E777" s="438"/>
      <c r="F777" s="132" t="s">
        <v>774</v>
      </c>
      <c r="G777" s="122"/>
      <c r="H777" s="95"/>
    </row>
    <row r="778" spans="1:8" ht="15.6" x14ac:dyDescent="0.3">
      <c r="A778" s="94"/>
      <c r="B778" s="94"/>
      <c r="C778" s="414" t="s">
        <v>317</v>
      </c>
      <c r="D778" s="414"/>
      <c r="E778" s="414"/>
      <c r="F778" s="122"/>
      <c r="G778" s="122"/>
      <c r="H778" s="95"/>
    </row>
    <row r="779" spans="1:8" ht="16.2" x14ac:dyDescent="0.3">
      <c r="A779" s="130"/>
      <c r="B779" s="130"/>
      <c r="C779" s="426" t="s">
        <v>107</v>
      </c>
      <c r="D779" s="426"/>
      <c r="E779" s="426"/>
      <c r="F779" s="131" t="s">
        <v>621</v>
      </c>
      <c r="G779" s="122"/>
      <c r="H779" s="95"/>
    </row>
    <row r="780" spans="1:8" ht="32.4" x14ac:dyDescent="0.3">
      <c r="A780" s="130"/>
      <c r="B780" s="130"/>
      <c r="C780" s="426" t="s">
        <v>108</v>
      </c>
      <c r="D780" s="426"/>
      <c r="E780" s="426"/>
      <c r="F780" s="132" t="s">
        <v>718</v>
      </c>
      <c r="G780" s="122"/>
      <c r="H780" s="95"/>
    </row>
    <row r="781" spans="1:8" ht="16.2" x14ac:dyDescent="0.3">
      <c r="A781" s="130"/>
      <c r="B781" s="130"/>
      <c r="C781" s="426" t="s">
        <v>319</v>
      </c>
      <c r="D781" s="426"/>
      <c r="E781" s="426"/>
      <c r="F781" s="131" t="s">
        <v>547</v>
      </c>
      <c r="G781" s="122"/>
      <c r="H781" s="95"/>
    </row>
    <row r="782" spans="1:8" ht="16.2" x14ac:dyDescent="0.3">
      <c r="A782" s="130"/>
      <c r="B782" s="130"/>
      <c r="C782" s="418" t="s">
        <v>117</v>
      </c>
      <c r="D782" s="418"/>
      <c r="E782" s="418"/>
      <c r="F782" s="131" t="s">
        <v>775</v>
      </c>
      <c r="G782" s="122"/>
      <c r="H782" s="95"/>
    </row>
    <row r="783" spans="1:8" ht="15.6" x14ac:dyDescent="0.3">
      <c r="A783" s="94"/>
      <c r="B783" s="94"/>
      <c r="C783" s="428" t="s">
        <v>109</v>
      </c>
      <c r="D783" s="428"/>
      <c r="E783" s="428"/>
      <c r="F783" s="122"/>
      <c r="G783" s="122"/>
      <c r="H783" s="95"/>
    </row>
    <row r="784" spans="1:8" ht="15.6" x14ac:dyDescent="0.3">
      <c r="A784" s="94"/>
      <c r="B784" s="94"/>
      <c r="C784" s="428" t="s">
        <v>320</v>
      </c>
      <c r="D784" s="428"/>
      <c r="E784" s="428"/>
      <c r="F784" s="122"/>
      <c r="G784" s="122"/>
      <c r="H784" s="95"/>
    </row>
    <row r="785" spans="1:8" ht="15.6" x14ac:dyDescent="0.3">
      <c r="A785" s="96">
        <f>SUM(A761:A766,A769:A777,A779:A782)</f>
        <v>0</v>
      </c>
      <c r="B785" s="22">
        <v>19</v>
      </c>
      <c r="C785" s="419" t="s">
        <v>494</v>
      </c>
      <c r="D785" s="420"/>
      <c r="E785" s="421"/>
      <c r="F785" s="123"/>
      <c r="G785" s="123"/>
      <c r="H785" s="97"/>
    </row>
    <row r="786" spans="1:8" x14ac:dyDescent="0.3">
      <c r="A786" s="98"/>
      <c r="B786" s="22"/>
      <c r="C786" s="21"/>
      <c r="D786" s="21"/>
      <c r="E786" s="21"/>
      <c r="F786" s="124"/>
      <c r="G786" s="124"/>
      <c r="H786" s="99"/>
    </row>
    <row r="787" spans="1:8" ht="17.399999999999999" x14ac:dyDescent="0.3">
      <c r="A787" s="439" t="s">
        <v>495</v>
      </c>
      <c r="B787" s="440"/>
      <c r="C787" s="440"/>
      <c r="D787" s="440"/>
      <c r="E787" s="440"/>
      <c r="F787" s="126"/>
      <c r="G787" s="126"/>
      <c r="H787" s="103"/>
    </row>
    <row r="788" spans="1:8" ht="16.2" x14ac:dyDescent="0.3">
      <c r="A788" s="130"/>
      <c r="B788" s="130"/>
      <c r="C788" s="426" t="s">
        <v>304</v>
      </c>
      <c r="D788" s="426"/>
      <c r="E788" s="426"/>
      <c r="F788" s="131" t="s">
        <v>621</v>
      </c>
      <c r="G788" s="122"/>
      <c r="H788" s="95"/>
    </row>
    <row r="789" spans="1:8" ht="16.2" x14ac:dyDescent="0.3">
      <c r="A789" s="130"/>
      <c r="B789" s="130"/>
      <c r="C789" s="426" t="s">
        <v>305</v>
      </c>
      <c r="D789" s="426"/>
      <c r="E789" s="426"/>
      <c r="F789" s="131" t="s">
        <v>621</v>
      </c>
      <c r="G789" s="122"/>
      <c r="H789" s="95"/>
    </row>
    <row r="790" spans="1:8" ht="16.2" x14ac:dyDescent="0.3">
      <c r="A790" s="130"/>
      <c r="B790" s="130"/>
      <c r="C790" s="426" t="s">
        <v>92</v>
      </c>
      <c r="D790" s="426"/>
      <c r="E790" s="426"/>
      <c r="F790" s="131" t="s">
        <v>542</v>
      </c>
      <c r="G790" s="122"/>
      <c r="H790" s="95"/>
    </row>
    <row r="791" spans="1:8" ht="16.2" x14ac:dyDescent="0.3">
      <c r="A791" s="130"/>
      <c r="B791" s="130"/>
      <c r="C791" s="426" t="s">
        <v>93</v>
      </c>
      <c r="D791" s="426"/>
      <c r="E791" s="426"/>
      <c r="F791" s="131" t="s">
        <v>715</v>
      </c>
      <c r="G791" s="122"/>
      <c r="H791" s="95"/>
    </row>
    <row r="792" spans="1:8" ht="16.2" x14ac:dyDescent="0.3">
      <c r="A792" s="130"/>
      <c r="B792" s="130"/>
      <c r="C792" s="426" t="s">
        <v>94</v>
      </c>
      <c r="D792" s="426"/>
      <c r="E792" s="426"/>
      <c r="F792" s="131" t="s">
        <v>545</v>
      </c>
      <c r="G792" s="122"/>
      <c r="H792" s="95"/>
    </row>
    <row r="793" spans="1:8" ht="16.2" x14ac:dyDescent="0.3">
      <c r="A793" s="130"/>
      <c r="B793" s="130"/>
      <c r="C793" s="426" t="s">
        <v>95</v>
      </c>
      <c r="D793" s="426"/>
      <c r="E793" s="426"/>
      <c r="F793" s="131" t="s">
        <v>716</v>
      </c>
      <c r="G793" s="122"/>
      <c r="H793" s="95"/>
    </row>
    <row r="794" spans="1:8" ht="15.6" x14ac:dyDescent="0.3">
      <c r="A794" s="94"/>
      <c r="B794" s="94"/>
      <c r="C794" s="414" t="s">
        <v>306</v>
      </c>
      <c r="D794" s="414"/>
      <c r="E794" s="414"/>
      <c r="F794" s="122"/>
      <c r="G794" s="122"/>
      <c r="H794" s="95"/>
    </row>
    <row r="795" spans="1:8" ht="32.4" x14ac:dyDescent="0.3">
      <c r="A795" s="130"/>
      <c r="B795" s="130"/>
      <c r="C795" s="438" t="s">
        <v>496</v>
      </c>
      <c r="D795" s="438"/>
      <c r="E795" s="438"/>
      <c r="F795" s="132" t="s">
        <v>776</v>
      </c>
      <c r="G795" s="122"/>
      <c r="H795" s="95"/>
    </row>
    <row r="796" spans="1:8" ht="15.6" x14ac:dyDescent="0.3">
      <c r="A796" s="94"/>
      <c r="B796" s="94"/>
      <c r="C796" s="414" t="s">
        <v>308</v>
      </c>
      <c r="D796" s="414"/>
      <c r="E796" s="414"/>
      <c r="F796" s="122"/>
      <c r="G796" s="122"/>
      <c r="H796" s="95"/>
    </row>
    <row r="797" spans="1:8" ht="16.2" x14ac:dyDescent="0.3">
      <c r="A797" s="130"/>
      <c r="B797" s="130"/>
      <c r="C797" s="418" t="s">
        <v>309</v>
      </c>
      <c r="D797" s="418"/>
      <c r="E797" s="418"/>
      <c r="F797" s="131" t="s">
        <v>777</v>
      </c>
      <c r="G797" s="122"/>
      <c r="H797" s="95"/>
    </row>
    <row r="798" spans="1:8" ht="32.4" x14ac:dyDescent="0.3">
      <c r="A798" s="130"/>
      <c r="B798" s="130"/>
      <c r="C798" s="438" t="s">
        <v>497</v>
      </c>
      <c r="D798" s="438"/>
      <c r="E798" s="438"/>
      <c r="F798" s="132" t="s">
        <v>770</v>
      </c>
      <c r="G798" s="122"/>
      <c r="H798" s="95"/>
    </row>
    <row r="799" spans="1:8" ht="16.2" x14ac:dyDescent="0.3">
      <c r="A799" s="130"/>
      <c r="B799" s="130"/>
      <c r="C799" s="438" t="s">
        <v>498</v>
      </c>
      <c r="D799" s="438"/>
      <c r="E799" s="438"/>
      <c r="F799" s="131" t="s">
        <v>586</v>
      </c>
      <c r="G799" s="122"/>
      <c r="H799" s="95"/>
    </row>
    <row r="800" spans="1:8" ht="16.2" x14ac:dyDescent="0.3">
      <c r="A800" s="130"/>
      <c r="B800" s="130"/>
      <c r="C800" s="438" t="s">
        <v>499</v>
      </c>
      <c r="D800" s="438"/>
      <c r="E800" s="438"/>
      <c r="F800" s="131" t="s">
        <v>717</v>
      </c>
      <c r="G800" s="122"/>
      <c r="H800" s="95"/>
    </row>
    <row r="801" spans="1:8" ht="15.6" x14ac:dyDescent="0.3">
      <c r="A801" s="94"/>
      <c r="B801" s="94"/>
      <c r="C801" s="425" t="s">
        <v>500</v>
      </c>
      <c r="D801" s="425"/>
      <c r="E801" s="425"/>
      <c r="F801" s="122"/>
      <c r="G801" s="122"/>
      <c r="H801" s="95"/>
    </row>
    <row r="802" spans="1:8" ht="16.2" x14ac:dyDescent="0.3">
      <c r="A802" s="130"/>
      <c r="B802" s="130"/>
      <c r="C802" s="438" t="s">
        <v>501</v>
      </c>
      <c r="D802" s="438"/>
      <c r="E802" s="438"/>
      <c r="F802" s="131" t="s">
        <v>586</v>
      </c>
      <c r="G802" s="122"/>
      <c r="H802" s="95"/>
    </row>
    <row r="803" spans="1:8" ht="15.6" x14ac:dyDescent="0.3">
      <c r="A803" s="94"/>
      <c r="B803" s="94"/>
      <c r="C803" s="425" t="s">
        <v>502</v>
      </c>
      <c r="D803" s="425"/>
      <c r="E803" s="425"/>
      <c r="F803" s="122"/>
      <c r="G803" s="122"/>
      <c r="H803" s="95"/>
    </row>
    <row r="804" spans="1:8" ht="15.6" x14ac:dyDescent="0.3">
      <c r="A804" s="94"/>
      <c r="B804" s="94"/>
      <c r="C804" s="414" t="s">
        <v>317</v>
      </c>
      <c r="D804" s="414"/>
      <c r="E804" s="414"/>
      <c r="F804" s="122"/>
      <c r="G804" s="122"/>
      <c r="H804" s="95"/>
    </row>
    <row r="805" spans="1:8" ht="16.2" x14ac:dyDescent="0.3">
      <c r="A805" s="130"/>
      <c r="B805" s="130"/>
      <c r="C805" s="426" t="s">
        <v>107</v>
      </c>
      <c r="D805" s="426"/>
      <c r="E805" s="426"/>
      <c r="F805" s="131" t="s">
        <v>621</v>
      </c>
      <c r="G805" s="122"/>
      <c r="H805" s="95"/>
    </row>
    <row r="806" spans="1:8" ht="32.4" x14ac:dyDescent="0.3">
      <c r="A806" s="130"/>
      <c r="B806" s="130"/>
      <c r="C806" s="426" t="s">
        <v>108</v>
      </c>
      <c r="D806" s="426"/>
      <c r="E806" s="426"/>
      <c r="F806" s="132" t="s">
        <v>718</v>
      </c>
      <c r="G806" s="122"/>
      <c r="H806" s="95"/>
    </row>
    <row r="807" spans="1:8" ht="16.2" x14ac:dyDescent="0.3">
      <c r="A807" s="130"/>
      <c r="B807" s="130"/>
      <c r="C807" s="426" t="s">
        <v>319</v>
      </c>
      <c r="D807" s="426"/>
      <c r="E807" s="426"/>
      <c r="F807" s="131" t="s">
        <v>547</v>
      </c>
      <c r="G807" s="122"/>
      <c r="H807" s="95"/>
    </row>
    <row r="808" spans="1:8" ht="15.6" x14ac:dyDescent="0.3">
      <c r="A808" s="94"/>
      <c r="B808" s="94"/>
      <c r="C808" s="428" t="s">
        <v>109</v>
      </c>
      <c r="D808" s="428"/>
      <c r="E808" s="428"/>
      <c r="F808" s="122"/>
      <c r="G808" s="122"/>
      <c r="H808" s="95"/>
    </row>
    <row r="809" spans="1:8" ht="15.6" x14ac:dyDescent="0.3">
      <c r="A809" s="94"/>
      <c r="B809" s="94"/>
      <c r="C809" s="428" t="s">
        <v>320</v>
      </c>
      <c r="D809" s="428"/>
      <c r="E809" s="428"/>
      <c r="F809" s="122"/>
      <c r="G809" s="122"/>
      <c r="H809" s="95"/>
    </row>
    <row r="810" spans="1:8" ht="15.6" x14ac:dyDescent="0.3">
      <c r="A810" s="96">
        <f>SUM(A788:A793,A795,A797:A800,A802,A805:A807)</f>
        <v>0</v>
      </c>
      <c r="B810" s="22">
        <v>15</v>
      </c>
      <c r="C810" s="419" t="s">
        <v>503</v>
      </c>
      <c r="D810" s="420"/>
      <c r="E810" s="421"/>
      <c r="F810" s="123"/>
      <c r="G810" s="123"/>
      <c r="H810" s="97"/>
    </row>
    <row r="811" spans="1:8" x14ac:dyDescent="0.3">
      <c r="A811" s="98"/>
      <c r="B811" s="22"/>
      <c r="C811" s="21"/>
      <c r="D811" s="21"/>
      <c r="E811" s="21"/>
      <c r="F811" s="124"/>
      <c r="G811" s="124"/>
      <c r="H811" s="99"/>
    </row>
    <row r="812" spans="1:8" ht="15.6" x14ac:dyDescent="0.3">
      <c r="A812" s="105">
        <f>A810+A785+A758+A720</f>
        <v>0</v>
      </c>
      <c r="B812" s="47">
        <v>79</v>
      </c>
      <c r="C812" s="297" t="s">
        <v>504</v>
      </c>
      <c r="D812" s="297"/>
      <c r="E812" s="297"/>
      <c r="F812" s="122"/>
      <c r="G812" s="122"/>
      <c r="H812" s="95"/>
    </row>
    <row r="813" spans="1:8" ht="15.6" x14ac:dyDescent="0.3">
      <c r="A813" s="105"/>
      <c r="B813" s="47"/>
      <c r="C813" s="155"/>
      <c r="D813" s="155"/>
      <c r="E813" s="155"/>
      <c r="F813" s="122"/>
      <c r="G813" s="122"/>
      <c r="H813" s="95"/>
    </row>
    <row r="814" spans="1:8" ht="15.6" x14ac:dyDescent="0.3">
      <c r="A814" s="96">
        <f>A812+A690+A630</f>
        <v>0</v>
      </c>
      <c r="B814" s="229">
        <f>B812+B690+B630</f>
        <v>276</v>
      </c>
      <c r="C814" s="419" t="s">
        <v>505</v>
      </c>
      <c r="D814" s="420"/>
      <c r="E814" s="421"/>
      <c r="F814" s="123"/>
      <c r="G814" s="123"/>
      <c r="H814" s="97"/>
    </row>
    <row r="815" spans="1:8" ht="15.6" x14ac:dyDescent="0.3">
      <c r="A815" s="104"/>
      <c r="B815" s="22"/>
      <c r="C815" s="14"/>
      <c r="D815" s="14"/>
      <c r="E815" s="14"/>
      <c r="F815" s="124"/>
      <c r="G815" s="124"/>
      <c r="H815" s="99"/>
    </row>
    <row r="816" spans="1:8" ht="16.2" thickBot="1" x14ac:dyDescent="0.35">
      <c r="A816" s="231">
        <f>A358+A814</f>
        <v>0</v>
      </c>
      <c r="B816" s="230">
        <f>B358+B814</f>
        <v>503</v>
      </c>
      <c r="C816" s="235" t="s">
        <v>118</v>
      </c>
      <c r="D816" s="236"/>
      <c r="E816" s="237"/>
      <c r="F816" s="127"/>
      <c r="G816" s="127"/>
      <c r="H816" s="107"/>
    </row>
    <row r="817" spans="1:8" ht="16.2" thickTop="1" x14ac:dyDescent="0.3">
      <c r="A817" s="227"/>
      <c r="B817" s="228"/>
      <c r="C817" s="238"/>
      <c r="D817" s="239"/>
      <c r="E817" s="240"/>
      <c r="F817" s="127"/>
      <c r="G817" s="127"/>
      <c r="H817" s="107"/>
    </row>
    <row r="818" spans="1:8" x14ac:dyDescent="0.3">
      <c r="A818" s="429">
        <f>A816/B816</f>
        <v>0</v>
      </c>
      <c r="B818" s="382"/>
      <c r="C818" s="430"/>
      <c r="D818" s="288" t="s">
        <v>778</v>
      </c>
      <c r="E818" s="289"/>
      <c r="F818" s="128"/>
      <c r="G818" s="128"/>
      <c r="H818" s="108"/>
    </row>
    <row r="819" spans="1:8" x14ac:dyDescent="0.3">
      <c r="A819" s="431"/>
      <c r="B819" s="383"/>
      <c r="C819" s="432"/>
      <c r="D819" s="290"/>
      <c r="E819" s="291"/>
      <c r="F819" s="128"/>
      <c r="G819" s="128"/>
      <c r="H819" s="108"/>
    </row>
    <row r="820" spans="1:8" ht="28.95" customHeight="1" thickBot="1" x14ac:dyDescent="0.35">
      <c r="A820" s="433"/>
      <c r="B820" s="434"/>
      <c r="C820" s="435"/>
      <c r="D820" s="436"/>
      <c r="E820" s="437"/>
      <c r="F820" s="129"/>
      <c r="G820" s="129"/>
      <c r="H820" s="109"/>
    </row>
    <row r="821" spans="1:8" x14ac:dyDescent="0.3">
      <c r="A821" s="9"/>
      <c r="B821" s="9"/>
      <c r="C821" s="9"/>
      <c r="D821" s="9"/>
      <c r="E821" s="9"/>
      <c r="F821" s="32"/>
      <c r="G821" s="32"/>
    </row>
  </sheetData>
  <protectedRanges>
    <protectedRange algorithmName="SHA-512" hashValue="wBFRNQb6a1kJ81YNqOPYLvJAtzH0NMQ+uYJTYTBpN0r8+pXENDcUab4Q+HQBIQA7dcf/a7AblFQkh31raPE8SQ==" saltValue="zTWRkCk4M6Wa6lEXBCpgLA==" spinCount="100000" sqref="A2:B2" name="CEMP REVIEW SCORE_1"/>
    <protectedRange algorithmName="SHA-512" hashValue="wBFRNQb6a1kJ81YNqOPYLvJAtzH0NMQ+uYJTYTBpN0r8+pXENDcUab4Q+HQBIQA7dcf/a7AblFQkh31raPE8SQ==" saltValue="zTWRkCk4M6Wa6lEXBCpgLA==" spinCount="100000" sqref="C816 A817:C817 D816:E817" name="CEMP REVIEW SCORE_2"/>
  </protectedRanges>
  <mergeCells count="791">
    <mergeCell ref="C339:E339"/>
    <mergeCell ref="C441:E441"/>
    <mergeCell ref="C343:E343"/>
    <mergeCell ref="C344:E344"/>
    <mergeCell ref="C345:E345"/>
    <mergeCell ref="C346:E346"/>
    <mergeCell ref="C347:E347"/>
    <mergeCell ref="C348:E348"/>
    <mergeCell ref="C329:E329"/>
    <mergeCell ref="C330:E330"/>
    <mergeCell ref="C331:E331"/>
    <mergeCell ref="C332:E332"/>
    <mergeCell ref="C333:E333"/>
    <mergeCell ref="C334:E334"/>
    <mergeCell ref="C335:E335"/>
    <mergeCell ref="C336:E336"/>
    <mergeCell ref="C337:E337"/>
    <mergeCell ref="C338:E338"/>
    <mergeCell ref="C342:E342"/>
    <mergeCell ref="C378:E378"/>
    <mergeCell ref="C379:E379"/>
    <mergeCell ref="C368:E368"/>
    <mergeCell ref="C435:E435"/>
    <mergeCell ref="C436:E436"/>
    <mergeCell ref="C61:E61"/>
    <mergeCell ref="C62:E62"/>
    <mergeCell ref="C63:E63"/>
    <mergeCell ref="C64:E64"/>
    <mergeCell ref="C65:E65"/>
    <mergeCell ref="C66:E66"/>
    <mergeCell ref="C67:E67"/>
    <mergeCell ref="C94:E94"/>
    <mergeCell ref="C84:E84"/>
    <mergeCell ref="C85:E85"/>
    <mergeCell ref="C86:E86"/>
    <mergeCell ref="C77:E77"/>
    <mergeCell ref="C87:E87"/>
    <mergeCell ref="C83:E83"/>
    <mergeCell ref="C91:E91"/>
    <mergeCell ref="C72:E72"/>
    <mergeCell ref="C73:E73"/>
    <mergeCell ref="C78:E78"/>
    <mergeCell ref="C79:E79"/>
    <mergeCell ref="F1:H1"/>
    <mergeCell ref="F3:H3"/>
    <mergeCell ref="C25:E25"/>
    <mergeCell ref="C6:E6"/>
    <mergeCell ref="C7:E7"/>
    <mergeCell ref="C8:E8"/>
    <mergeCell ref="C9:E9"/>
    <mergeCell ref="C10:E10"/>
    <mergeCell ref="C19:E19"/>
    <mergeCell ref="C1:E2"/>
    <mergeCell ref="C4:E4"/>
    <mergeCell ref="C5:E5"/>
    <mergeCell ref="C20:E20"/>
    <mergeCell ref="C21:E21"/>
    <mergeCell ref="C22:E22"/>
    <mergeCell ref="C23:E23"/>
    <mergeCell ref="C24:E24"/>
    <mergeCell ref="A3:E3"/>
    <mergeCell ref="C18:E18"/>
    <mergeCell ref="C11:E11"/>
    <mergeCell ref="C12:E12"/>
    <mergeCell ref="C13:E13"/>
    <mergeCell ref="C14:E14"/>
    <mergeCell ref="C15:E15"/>
    <mergeCell ref="C16:E16"/>
    <mergeCell ref="C17:E17"/>
    <mergeCell ref="C35:E35"/>
    <mergeCell ref="C39:E39"/>
    <mergeCell ref="C40:E40"/>
    <mergeCell ref="C41:E41"/>
    <mergeCell ref="C26:E26"/>
    <mergeCell ref="C27:E27"/>
    <mergeCell ref="C28:E28"/>
    <mergeCell ref="C29:E29"/>
    <mergeCell ref="C30:E30"/>
    <mergeCell ref="C36:E36"/>
    <mergeCell ref="C37:E37"/>
    <mergeCell ref="C31:E31"/>
    <mergeCell ref="C33:E33"/>
    <mergeCell ref="C34:E34"/>
    <mergeCell ref="C42:E42"/>
    <mergeCell ref="C38:E38"/>
    <mergeCell ref="C100:E100"/>
    <mergeCell ref="C75:E75"/>
    <mergeCell ref="C76:E76"/>
    <mergeCell ref="C54:E54"/>
    <mergeCell ref="C43:E43"/>
    <mergeCell ref="C44:E44"/>
    <mergeCell ref="C45:E45"/>
    <mergeCell ref="C58:E58"/>
    <mergeCell ref="C60:E60"/>
    <mergeCell ref="C51:E51"/>
    <mergeCell ref="C57:E57"/>
    <mergeCell ref="C50:E50"/>
    <mergeCell ref="C53:E53"/>
    <mergeCell ref="C46:E46"/>
    <mergeCell ref="C74:E74"/>
    <mergeCell ref="C95:E95"/>
    <mergeCell ref="C97:E97"/>
    <mergeCell ref="C48:E48"/>
    <mergeCell ref="C52:E52"/>
    <mergeCell ref="C55:E55"/>
    <mergeCell ref="C56:E56"/>
    <mergeCell ref="C98:E98"/>
    <mergeCell ref="C110:E110"/>
    <mergeCell ref="C111:E111"/>
    <mergeCell ref="C112:E112"/>
    <mergeCell ref="C114:E114"/>
    <mergeCell ref="C92:E92"/>
    <mergeCell ref="C93:E93"/>
    <mergeCell ref="C88:E88"/>
    <mergeCell ref="C90:E90"/>
    <mergeCell ref="C80:E80"/>
    <mergeCell ref="C81:E81"/>
    <mergeCell ref="C99:E99"/>
    <mergeCell ref="C104:E104"/>
    <mergeCell ref="C107:E107"/>
    <mergeCell ref="C108:E108"/>
    <mergeCell ref="C109:E109"/>
    <mergeCell ref="C101:E101"/>
    <mergeCell ref="C102:E102"/>
    <mergeCell ref="C105:E105"/>
    <mergeCell ref="C106:E106"/>
    <mergeCell ref="C115:E115"/>
    <mergeCell ref="C137:E137"/>
    <mergeCell ref="C139:E139"/>
    <mergeCell ref="C140:E140"/>
    <mergeCell ref="C130:E130"/>
    <mergeCell ref="C131:E131"/>
    <mergeCell ref="C133:E133"/>
    <mergeCell ref="C125:E125"/>
    <mergeCell ref="C126:E126"/>
    <mergeCell ref="C128:E128"/>
    <mergeCell ref="C124:E124"/>
    <mergeCell ref="C127:E127"/>
    <mergeCell ref="C129:E129"/>
    <mergeCell ref="C138:E138"/>
    <mergeCell ref="C120:E120"/>
    <mergeCell ref="C121:E121"/>
    <mergeCell ref="C117:E117"/>
    <mergeCell ref="C118:E118"/>
    <mergeCell ref="C119:E119"/>
    <mergeCell ref="C135:E135"/>
    <mergeCell ref="C136:E136"/>
    <mergeCell ref="C494:E494"/>
    <mergeCell ref="C495:E495"/>
    <mergeCell ref="C496:E496"/>
    <mergeCell ref="C159:E159"/>
    <mergeCell ref="C153:E153"/>
    <mergeCell ref="C157:E157"/>
    <mergeCell ref="C143:E143"/>
    <mergeCell ref="C144:E144"/>
    <mergeCell ref="C145:E145"/>
    <mergeCell ref="C146:E146"/>
    <mergeCell ref="C147:E147"/>
    <mergeCell ref="C156:E156"/>
    <mergeCell ref="C158:E158"/>
    <mergeCell ref="C151:E151"/>
    <mergeCell ref="C340:E340"/>
    <mergeCell ref="C341:E341"/>
    <mergeCell ref="C307:E307"/>
    <mergeCell ref="C485:E485"/>
    <mergeCell ref="C268:E268"/>
    <mergeCell ref="C269:E269"/>
    <mergeCell ref="C270:E270"/>
    <mergeCell ref="C271:E271"/>
    <mergeCell ref="C272:E272"/>
    <mergeCell ref="C318:E318"/>
    <mergeCell ref="C508:E508"/>
    <mergeCell ref="C509:E509"/>
    <mergeCell ref="C510:E510"/>
    <mergeCell ref="C511:E511"/>
    <mergeCell ref="C512:E512"/>
    <mergeCell ref="C513:E513"/>
    <mergeCell ref="C505:E505"/>
    <mergeCell ref="C506:E506"/>
    <mergeCell ref="C507:E507"/>
    <mergeCell ref="C522:E522"/>
    <mergeCell ref="A530:E530"/>
    <mergeCell ref="C514:E514"/>
    <mergeCell ref="C515:E515"/>
    <mergeCell ref="C516:E516"/>
    <mergeCell ref="C517:E517"/>
    <mergeCell ref="C518:E518"/>
    <mergeCell ref="C519:E519"/>
    <mergeCell ref="C520:E520"/>
    <mergeCell ref="C160:E160"/>
    <mergeCell ref="C576:E576"/>
    <mergeCell ref="C579:E579"/>
    <mergeCell ref="C580:E580"/>
    <mergeCell ref="C581:E581"/>
    <mergeCell ref="C570:E570"/>
    <mergeCell ref="C571:E571"/>
    <mergeCell ref="C572:E572"/>
    <mergeCell ref="C573:E573"/>
    <mergeCell ref="C574:E574"/>
    <mergeCell ref="C575:E575"/>
    <mergeCell ref="C564:E564"/>
    <mergeCell ref="C565:E565"/>
    <mergeCell ref="C566:E566"/>
    <mergeCell ref="C568:E568"/>
    <mergeCell ref="C567:E567"/>
    <mergeCell ref="C569:E569"/>
    <mergeCell ref="C557:E557"/>
    <mergeCell ref="C561:E561"/>
    <mergeCell ref="C562:E562"/>
    <mergeCell ref="C161:E161"/>
    <mergeCell ref="C541:E541"/>
    <mergeCell ref="C542:E542"/>
    <mergeCell ref="C543:E543"/>
    <mergeCell ref="C162:E162"/>
    <mergeCell ref="C163:E163"/>
    <mergeCell ref="C166:E166"/>
    <mergeCell ref="C164:E164"/>
    <mergeCell ref="C582:E582"/>
    <mergeCell ref="C583:E583"/>
    <mergeCell ref="C563:E563"/>
    <mergeCell ref="C551:E551"/>
    <mergeCell ref="C552:E552"/>
    <mergeCell ref="C555:E555"/>
    <mergeCell ref="C556:E556"/>
    <mergeCell ref="C545:E545"/>
    <mergeCell ref="C546:E546"/>
    <mergeCell ref="C547:E547"/>
    <mergeCell ref="C548:E548"/>
    <mergeCell ref="C549:E549"/>
    <mergeCell ref="C550:E550"/>
    <mergeCell ref="C538:E538"/>
    <mergeCell ref="C540:E540"/>
    <mergeCell ref="C172:E172"/>
    <mergeCell ref="C544:E544"/>
    <mergeCell ref="C532:E532"/>
    <mergeCell ref="C533:E533"/>
    <mergeCell ref="C521:E521"/>
    <mergeCell ref="C173:E173"/>
    <mergeCell ref="C174:E174"/>
    <mergeCell ref="C175:E175"/>
    <mergeCell ref="C176:E176"/>
    <mergeCell ref="C177:E177"/>
    <mergeCell ref="C165:E165"/>
    <mergeCell ref="C167:E167"/>
    <mergeCell ref="C168:E168"/>
    <mergeCell ref="C169:E169"/>
    <mergeCell ref="C170:E170"/>
    <mergeCell ref="C171:E171"/>
    <mergeCell ref="C185:E185"/>
    <mergeCell ref="C186:E186"/>
    <mergeCell ref="C187:E187"/>
    <mergeCell ref="C188:E188"/>
    <mergeCell ref="C178:E178"/>
    <mergeCell ref="C179:E179"/>
    <mergeCell ref="C180:E180"/>
    <mergeCell ref="C181:E181"/>
    <mergeCell ref="C183:E183"/>
    <mergeCell ref="C184:E184"/>
    <mergeCell ref="C198:E198"/>
    <mergeCell ref="C199:E199"/>
    <mergeCell ref="C200:E200"/>
    <mergeCell ref="C189:E189"/>
    <mergeCell ref="C190:E190"/>
    <mergeCell ref="C192:E192"/>
    <mergeCell ref="C191:E191"/>
    <mergeCell ref="C193:E193"/>
    <mergeCell ref="C194:E194"/>
    <mergeCell ref="C195:E195"/>
    <mergeCell ref="C196:E196"/>
    <mergeCell ref="C197:E197"/>
    <mergeCell ref="C222:E222"/>
    <mergeCell ref="C223:E223"/>
    <mergeCell ref="C226:E226"/>
    <mergeCell ref="C224:E224"/>
    <mergeCell ref="C220:E220"/>
    <mergeCell ref="C221:E221"/>
    <mergeCell ref="C209:E209"/>
    <mergeCell ref="C211:E211"/>
    <mergeCell ref="C214:E214"/>
    <mergeCell ref="C215:E215"/>
    <mergeCell ref="C216:E216"/>
    <mergeCell ref="C218:E218"/>
    <mergeCell ref="C219:E219"/>
    <mergeCell ref="C217:E217"/>
    <mergeCell ref="C213:E213"/>
    <mergeCell ref="C212:E212"/>
    <mergeCell ref="C232:E232"/>
    <mergeCell ref="C233:E233"/>
    <mergeCell ref="C234:E234"/>
    <mergeCell ref="C235:E235"/>
    <mergeCell ref="C229:E229"/>
    <mergeCell ref="C230:E230"/>
    <mergeCell ref="C231:E231"/>
    <mergeCell ref="C225:E225"/>
    <mergeCell ref="C227:E227"/>
    <mergeCell ref="C228:E228"/>
    <mergeCell ref="C236:E236"/>
    <mergeCell ref="C237:E237"/>
    <mergeCell ref="C238:E238"/>
    <mergeCell ref="C245:E245"/>
    <mergeCell ref="C243:E243"/>
    <mergeCell ref="C244:E244"/>
    <mergeCell ref="C241:E241"/>
    <mergeCell ref="C242:E242"/>
    <mergeCell ref="C239:E239"/>
    <mergeCell ref="C240:E240"/>
    <mergeCell ref="C246:E246"/>
    <mergeCell ref="C247:E247"/>
    <mergeCell ref="C248:E248"/>
    <mergeCell ref="C249:E249"/>
    <mergeCell ref="C281:E281"/>
    <mergeCell ref="C282:E282"/>
    <mergeCell ref="C283:E283"/>
    <mergeCell ref="C253:E253"/>
    <mergeCell ref="C254:E254"/>
    <mergeCell ref="C255:E255"/>
    <mergeCell ref="C277:E277"/>
    <mergeCell ref="C278:E278"/>
    <mergeCell ref="C279:E279"/>
    <mergeCell ref="C256:E256"/>
    <mergeCell ref="C257:E257"/>
    <mergeCell ref="C258:E258"/>
    <mergeCell ref="C259:E259"/>
    <mergeCell ref="C260:E260"/>
    <mergeCell ref="C303:E303"/>
    <mergeCell ref="C250:E250"/>
    <mergeCell ref="C251:E251"/>
    <mergeCell ref="C288:E288"/>
    <mergeCell ref="C289:E289"/>
    <mergeCell ref="C291:E291"/>
    <mergeCell ref="C290:E290"/>
    <mergeCell ref="C276:E276"/>
    <mergeCell ref="C275:E275"/>
    <mergeCell ref="C274:E274"/>
    <mergeCell ref="C273:E273"/>
    <mergeCell ref="C280:E280"/>
    <mergeCell ref="C261:E261"/>
    <mergeCell ref="C262:E262"/>
    <mergeCell ref="C263:E263"/>
    <mergeCell ref="C264:E264"/>
    <mergeCell ref="C265:E265"/>
    <mergeCell ref="C266:E266"/>
    <mergeCell ref="C267:E267"/>
    <mergeCell ref="C286:E286"/>
    <mergeCell ref="C287:E287"/>
    <mergeCell ref="C300:E300"/>
    <mergeCell ref="C301:E301"/>
    <mergeCell ref="C302:E302"/>
    <mergeCell ref="C308:E308"/>
    <mergeCell ref="C309:E309"/>
    <mergeCell ref="C310:E310"/>
    <mergeCell ref="C327:E327"/>
    <mergeCell ref="C328:E328"/>
    <mergeCell ref="C322:E322"/>
    <mergeCell ref="C315:E315"/>
    <mergeCell ref="C316:E316"/>
    <mergeCell ref="C323:E323"/>
    <mergeCell ref="C324:E324"/>
    <mergeCell ref="C325:E325"/>
    <mergeCell ref="C326:E326"/>
    <mergeCell ref="C320:E320"/>
    <mergeCell ref="C319:E319"/>
    <mergeCell ref="C453:E453"/>
    <mergeCell ref="C355:E355"/>
    <mergeCell ref="C356:E356"/>
    <mergeCell ref="C358:E358"/>
    <mergeCell ref="C349:E349"/>
    <mergeCell ref="C350:E350"/>
    <mergeCell ref="C351:E351"/>
    <mergeCell ref="C352:E352"/>
    <mergeCell ref="C353:E353"/>
    <mergeCell ref="C354:E354"/>
    <mergeCell ref="A360:E360"/>
    <mergeCell ref="C442:E442"/>
    <mergeCell ref="C443:E443"/>
    <mergeCell ref="C444:E444"/>
    <mergeCell ref="C445:E445"/>
    <mergeCell ref="C446:E446"/>
    <mergeCell ref="C449:E449"/>
    <mergeCell ref="C364:E364"/>
    <mergeCell ref="C365:E365"/>
    <mergeCell ref="C366:E366"/>
    <mergeCell ref="C367:E367"/>
    <mergeCell ref="C374:E374"/>
    <mergeCell ref="C375:E375"/>
    <mergeCell ref="C377:E377"/>
    <mergeCell ref="C534:E534"/>
    <mergeCell ref="C535:E535"/>
    <mergeCell ref="C536:E536"/>
    <mergeCell ref="C537:E537"/>
    <mergeCell ref="C527:E527"/>
    <mergeCell ref="C528:E528"/>
    <mergeCell ref="C539:E539"/>
    <mergeCell ref="C531:E531"/>
    <mergeCell ref="C523:E523"/>
    <mergeCell ref="C524:E524"/>
    <mergeCell ref="C525:E525"/>
    <mergeCell ref="C526:E526"/>
    <mergeCell ref="C459:E459"/>
    <mergeCell ref="C460:E460"/>
    <mergeCell ref="C467:E467"/>
    <mergeCell ref="C468:E468"/>
    <mergeCell ref="C469:E469"/>
    <mergeCell ref="C470:E470"/>
    <mergeCell ref="C483:E483"/>
    <mergeCell ref="C484:E484"/>
    <mergeCell ref="C486:E486"/>
    <mergeCell ref="C477:E477"/>
    <mergeCell ref="C478:E478"/>
    <mergeCell ref="C479:E479"/>
    <mergeCell ref="C480:E480"/>
    <mergeCell ref="C481:E481"/>
    <mergeCell ref="C482:E482"/>
    <mergeCell ref="C412:E412"/>
    <mergeCell ref="C382:E382"/>
    <mergeCell ref="C383:E383"/>
    <mergeCell ref="C384:E384"/>
    <mergeCell ref="C395:E395"/>
    <mergeCell ref="C396:E396"/>
    <mergeCell ref="C397:E397"/>
    <mergeCell ref="C398:E398"/>
    <mergeCell ref="C399:E399"/>
    <mergeCell ref="C390:E390"/>
    <mergeCell ref="C391:E391"/>
    <mergeCell ref="C392:E392"/>
    <mergeCell ref="C400:E400"/>
    <mergeCell ref="C394:E394"/>
    <mergeCell ref="C406:E406"/>
    <mergeCell ref="C411:E411"/>
    <mergeCell ref="C407:E407"/>
    <mergeCell ref="C408:E408"/>
    <mergeCell ref="C409:E409"/>
    <mergeCell ref="C410:E410"/>
    <mergeCell ref="C401:E401"/>
    <mergeCell ref="C402:E402"/>
    <mergeCell ref="C403:E403"/>
    <mergeCell ref="C404:E404"/>
    <mergeCell ref="C381:E381"/>
    <mergeCell ref="A361:E361"/>
    <mergeCell ref="A362:E362"/>
    <mergeCell ref="C363:E363"/>
    <mergeCell ref="C385:E385"/>
    <mergeCell ref="C386:E386"/>
    <mergeCell ref="C387:E387"/>
    <mergeCell ref="A389:E389"/>
    <mergeCell ref="C393:E393"/>
    <mergeCell ref="C369:E369"/>
    <mergeCell ref="C371:E371"/>
    <mergeCell ref="C370:E370"/>
    <mergeCell ref="C372:E372"/>
    <mergeCell ref="C373:E373"/>
    <mergeCell ref="C376:E376"/>
    <mergeCell ref="C380:E380"/>
    <mergeCell ref="C430:E430"/>
    <mergeCell ref="C419:E419"/>
    <mergeCell ref="C420:E420"/>
    <mergeCell ref="C421:E421"/>
    <mergeCell ref="C422:E422"/>
    <mergeCell ref="C423:E423"/>
    <mergeCell ref="C424:E424"/>
    <mergeCell ref="C413:E413"/>
    <mergeCell ref="C417:E417"/>
    <mergeCell ref="C418:E418"/>
    <mergeCell ref="C414:E414"/>
    <mergeCell ref="C415:E415"/>
    <mergeCell ref="C416:E416"/>
    <mergeCell ref="C405:E405"/>
    <mergeCell ref="C438:E438"/>
    <mergeCell ref="C439:E439"/>
    <mergeCell ref="C440:E440"/>
    <mergeCell ref="C464:E464"/>
    <mergeCell ref="C454:E454"/>
    <mergeCell ref="C455:E455"/>
    <mergeCell ref="C456:E456"/>
    <mergeCell ref="C457:E457"/>
    <mergeCell ref="C458:E458"/>
    <mergeCell ref="C447:E447"/>
    <mergeCell ref="C448:E448"/>
    <mergeCell ref="C450:E450"/>
    <mergeCell ref="C451:E451"/>
    <mergeCell ref="C452:E452"/>
    <mergeCell ref="C437:E437"/>
    <mergeCell ref="C431:E431"/>
    <mergeCell ref="C432:E432"/>
    <mergeCell ref="C433:E433"/>
    <mergeCell ref="C434:E434"/>
    <mergeCell ref="C425:E425"/>
    <mergeCell ref="C428:E428"/>
    <mergeCell ref="C429:E429"/>
    <mergeCell ref="A427:E427"/>
    <mergeCell ref="C490:E490"/>
    <mergeCell ref="C491:E491"/>
    <mergeCell ref="C492:E492"/>
    <mergeCell ref="C493:E493"/>
    <mergeCell ref="A504:E504"/>
    <mergeCell ref="C489:E489"/>
    <mergeCell ref="C461:E461"/>
    <mergeCell ref="C462:E462"/>
    <mergeCell ref="C463:E463"/>
    <mergeCell ref="C471:E471"/>
    <mergeCell ref="C472:E472"/>
    <mergeCell ref="C474:E474"/>
    <mergeCell ref="C473:E473"/>
    <mergeCell ref="C475:E475"/>
    <mergeCell ref="C476:E476"/>
    <mergeCell ref="A466:E466"/>
    <mergeCell ref="C487:E487"/>
    <mergeCell ref="C488:E488"/>
    <mergeCell ref="C497:E497"/>
    <mergeCell ref="C498:E498"/>
    <mergeCell ref="C499:E499"/>
    <mergeCell ref="C502:E502"/>
    <mergeCell ref="C500:E500"/>
    <mergeCell ref="C501:E501"/>
    <mergeCell ref="A554:E554"/>
    <mergeCell ref="C558:E558"/>
    <mergeCell ref="C559:E559"/>
    <mergeCell ref="C560:E560"/>
    <mergeCell ref="A578:E578"/>
    <mergeCell ref="C584:E584"/>
    <mergeCell ref="C585:E585"/>
    <mergeCell ref="C586:E586"/>
    <mergeCell ref="C599:E599"/>
    <mergeCell ref="C594:E594"/>
    <mergeCell ref="C595:E595"/>
    <mergeCell ref="C596:E596"/>
    <mergeCell ref="C597:E597"/>
    <mergeCell ref="C587:E587"/>
    <mergeCell ref="C588:E588"/>
    <mergeCell ref="C589:E589"/>
    <mergeCell ref="C590:E590"/>
    <mergeCell ref="C609:E609"/>
    <mergeCell ref="C598:E598"/>
    <mergeCell ref="C604:E604"/>
    <mergeCell ref="C605:E605"/>
    <mergeCell ref="C606:E606"/>
    <mergeCell ref="C607:E607"/>
    <mergeCell ref="C608:E608"/>
    <mergeCell ref="C593:E593"/>
    <mergeCell ref="C591:E591"/>
    <mergeCell ref="C592:E592"/>
    <mergeCell ref="C602:E602"/>
    <mergeCell ref="C600:E600"/>
    <mergeCell ref="C601:E601"/>
    <mergeCell ref="C603:E603"/>
    <mergeCell ref="C610:E610"/>
    <mergeCell ref="C611:E611"/>
    <mergeCell ref="C612:E612"/>
    <mergeCell ref="C613:E613"/>
    <mergeCell ref="C614:E614"/>
    <mergeCell ref="C615:E615"/>
    <mergeCell ref="C616:E616"/>
    <mergeCell ref="C617:E617"/>
    <mergeCell ref="C618:E618"/>
    <mergeCell ref="C619:E619"/>
    <mergeCell ref="C620:E620"/>
    <mergeCell ref="C621:E621"/>
    <mergeCell ref="C622:E622"/>
    <mergeCell ref="C623:E623"/>
    <mergeCell ref="C624:E624"/>
    <mergeCell ref="C625:E625"/>
    <mergeCell ref="C626:E626"/>
    <mergeCell ref="C627:E627"/>
    <mergeCell ref="C628:E628"/>
    <mergeCell ref="C630:E630"/>
    <mergeCell ref="A632:E632"/>
    <mergeCell ref="A633:E633"/>
    <mergeCell ref="C634:E634"/>
    <mergeCell ref="C635:E635"/>
    <mergeCell ref="C636:E636"/>
    <mergeCell ref="C637:E637"/>
    <mergeCell ref="C638:E638"/>
    <mergeCell ref="C639:E639"/>
    <mergeCell ref="C640:E640"/>
    <mergeCell ref="C641:E641"/>
    <mergeCell ref="C642:E642"/>
    <mergeCell ref="C643:E643"/>
    <mergeCell ref="C644:E644"/>
    <mergeCell ref="C645:E645"/>
    <mergeCell ref="C646:E646"/>
    <mergeCell ref="C647:E647"/>
    <mergeCell ref="C648:E648"/>
    <mergeCell ref="C649:E649"/>
    <mergeCell ref="C650:E650"/>
    <mergeCell ref="C651:E651"/>
    <mergeCell ref="C652:E652"/>
    <mergeCell ref="C653:E653"/>
    <mergeCell ref="C654:E654"/>
    <mergeCell ref="C655:E655"/>
    <mergeCell ref="C656:E656"/>
    <mergeCell ref="C657:E657"/>
    <mergeCell ref="C658:E658"/>
    <mergeCell ref="C659:E659"/>
    <mergeCell ref="C660:E660"/>
    <mergeCell ref="C661:E661"/>
    <mergeCell ref="C662:E662"/>
    <mergeCell ref="C663:E663"/>
    <mergeCell ref="A665:E665"/>
    <mergeCell ref="C666:E666"/>
    <mergeCell ref="C667:E667"/>
    <mergeCell ref="C668:E668"/>
    <mergeCell ref="C669:E669"/>
    <mergeCell ref="C670:E670"/>
    <mergeCell ref="C671:E671"/>
    <mergeCell ref="C672:E672"/>
    <mergeCell ref="C673:E673"/>
    <mergeCell ref="C674:E674"/>
    <mergeCell ref="C675:E675"/>
    <mergeCell ref="C676:E676"/>
    <mergeCell ref="C677:E677"/>
    <mergeCell ref="C678:E678"/>
    <mergeCell ref="C679:E679"/>
    <mergeCell ref="C680:E680"/>
    <mergeCell ref="C681:E681"/>
    <mergeCell ref="C682:E682"/>
    <mergeCell ref="C683:E683"/>
    <mergeCell ref="C684:E684"/>
    <mergeCell ref="C685:E685"/>
    <mergeCell ref="C686:E686"/>
    <mergeCell ref="C687:E687"/>
    <mergeCell ref="C688:E688"/>
    <mergeCell ref="C690:E690"/>
    <mergeCell ref="A692:E692"/>
    <mergeCell ref="A693:E693"/>
    <mergeCell ref="C694:E694"/>
    <mergeCell ref="C695:E695"/>
    <mergeCell ref="C696:E696"/>
    <mergeCell ref="C697:E697"/>
    <mergeCell ref="C698:E698"/>
    <mergeCell ref="C699:E699"/>
    <mergeCell ref="C700:E700"/>
    <mergeCell ref="C701:E701"/>
    <mergeCell ref="C702:E702"/>
    <mergeCell ref="C703:E703"/>
    <mergeCell ref="C704:E704"/>
    <mergeCell ref="C705:E705"/>
    <mergeCell ref="C706:E706"/>
    <mergeCell ref="C707:E707"/>
    <mergeCell ref="C708:E708"/>
    <mergeCell ref="C709:E709"/>
    <mergeCell ref="C710:E710"/>
    <mergeCell ref="C711:E711"/>
    <mergeCell ref="C712:E712"/>
    <mergeCell ref="C713:E713"/>
    <mergeCell ref="C714:E714"/>
    <mergeCell ref="C715:E715"/>
    <mergeCell ref="C716:E716"/>
    <mergeCell ref="C717:E717"/>
    <mergeCell ref="C718:E718"/>
    <mergeCell ref="C719:E719"/>
    <mergeCell ref="C720:E720"/>
    <mergeCell ref="A722:E722"/>
    <mergeCell ref="C723:E723"/>
    <mergeCell ref="C724:E724"/>
    <mergeCell ref="C725:E725"/>
    <mergeCell ref="C726:E726"/>
    <mergeCell ref="C727:E727"/>
    <mergeCell ref="C728:E728"/>
    <mergeCell ref="C729:E729"/>
    <mergeCell ref="C730:E730"/>
    <mergeCell ref="C731:E731"/>
    <mergeCell ref="C732:E732"/>
    <mergeCell ref="C733:E733"/>
    <mergeCell ref="C734:E734"/>
    <mergeCell ref="C735:E735"/>
    <mergeCell ref="C736:E736"/>
    <mergeCell ref="C737:E737"/>
    <mergeCell ref="C738:E738"/>
    <mergeCell ref="C739:E739"/>
    <mergeCell ref="C740:E740"/>
    <mergeCell ref="C741:E741"/>
    <mergeCell ref="C742:E742"/>
    <mergeCell ref="C743:E743"/>
    <mergeCell ref="C744:E744"/>
    <mergeCell ref="C745:E745"/>
    <mergeCell ref="C746:E746"/>
    <mergeCell ref="C747:E747"/>
    <mergeCell ref="C748:E748"/>
    <mergeCell ref="C749:E749"/>
    <mergeCell ref="C750:E750"/>
    <mergeCell ref="C751:E751"/>
    <mergeCell ref="C752:E752"/>
    <mergeCell ref="C753:E753"/>
    <mergeCell ref="C754:E754"/>
    <mergeCell ref="C755:E755"/>
    <mergeCell ref="C756:E756"/>
    <mergeCell ref="C757:E757"/>
    <mergeCell ref="C758:E758"/>
    <mergeCell ref="A760:E760"/>
    <mergeCell ref="C761:E761"/>
    <mergeCell ref="C762:E762"/>
    <mergeCell ref="C763:E763"/>
    <mergeCell ref="C764:E764"/>
    <mergeCell ref="C765:E765"/>
    <mergeCell ref="C766:E766"/>
    <mergeCell ref="C767:E767"/>
    <mergeCell ref="C768:E768"/>
    <mergeCell ref="C769:E769"/>
    <mergeCell ref="C770:E770"/>
    <mergeCell ref="C771:E771"/>
    <mergeCell ref="C772:E772"/>
    <mergeCell ref="C773:E773"/>
    <mergeCell ref="C774:E774"/>
    <mergeCell ref="C775:E775"/>
    <mergeCell ref="C776:E776"/>
    <mergeCell ref="C777:E777"/>
    <mergeCell ref="C778:E778"/>
    <mergeCell ref="C779:E779"/>
    <mergeCell ref="C780:E780"/>
    <mergeCell ref="C781:E781"/>
    <mergeCell ref="C782:E782"/>
    <mergeCell ref="C783:E783"/>
    <mergeCell ref="C784:E784"/>
    <mergeCell ref="C785:E785"/>
    <mergeCell ref="A787:E787"/>
    <mergeCell ref="C788:E788"/>
    <mergeCell ref="C789:E789"/>
    <mergeCell ref="C790:E790"/>
    <mergeCell ref="C791:E791"/>
    <mergeCell ref="C792:E792"/>
    <mergeCell ref="C793:E793"/>
    <mergeCell ref="C794:E794"/>
    <mergeCell ref="C795:E795"/>
    <mergeCell ref="C796:E796"/>
    <mergeCell ref="C797:E797"/>
    <mergeCell ref="C798:E798"/>
    <mergeCell ref="C799:E799"/>
    <mergeCell ref="C800:E800"/>
    <mergeCell ref="C801:E801"/>
    <mergeCell ref="C802:E802"/>
    <mergeCell ref="C803:E803"/>
    <mergeCell ref="C804:E804"/>
    <mergeCell ref="C805:E805"/>
    <mergeCell ref="C806:E806"/>
    <mergeCell ref="C807:E807"/>
    <mergeCell ref="C808:E808"/>
    <mergeCell ref="C809:E809"/>
    <mergeCell ref="C810:E810"/>
    <mergeCell ref="C812:E812"/>
    <mergeCell ref="C814:E814"/>
    <mergeCell ref="C816:E817"/>
    <mergeCell ref="A818:C820"/>
    <mergeCell ref="D818:E820"/>
    <mergeCell ref="C207:E207"/>
    <mergeCell ref="C208:E208"/>
    <mergeCell ref="C201:E201"/>
    <mergeCell ref="C202:E202"/>
    <mergeCell ref="C203:E203"/>
    <mergeCell ref="C204:E204"/>
    <mergeCell ref="C205:E205"/>
    <mergeCell ref="C206:E206"/>
    <mergeCell ref="C321:E321"/>
    <mergeCell ref="C317:E317"/>
    <mergeCell ref="C304:E304"/>
    <mergeCell ref="C294:E294"/>
    <mergeCell ref="C295:E295"/>
    <mergeCell ref="C296:E296"/>
    <mergeCell ref="C297:E297"/>
    <mergeCell ref="C298:E298"/>
    <mergeCell ref="C299:E299"/>
    <mergeCell ref="C293:E293"/>
    <mergeCell ref="C284:E284"/>
    <mergeCell ref="C285:E285"/>
    <mergeCell ref="C306:E306"/>
    <mergeCell ref="C311:E311"/>
    <mergeCell ref="C312:E312"/>
    <mergeCell ref="C313:E313"/>
    <mergeCell ref="C49:E49"/>
    <mergeCell ref="C82:E82"/>
    <mergeCell ref="C89:E89"/>
    <mergeCell ref="C103:E103"/>
    <mergeCell ref="C113:E113"/>
    <mergeCell ref="C116:E116"/>
    <mergeCell ref="C132:E132"/>
    <mergeCell ref="C149:E149"/>
    <mergeCell ref="C182:E182"/>
    <mergeCell ref="C68:E68"/>
    <mergeCell ref="C69:E69"/>
    <mergeCell ref="C70:E70"/>
    <mergeCell ref="C71:E71"/>
    <mergeCell ref="C59:E59"/>
    <mergeCell ref="C141:E141"/>
    <mergeCell ref="C142:E142"/>
    <mergeCell ref="C150:E150"/>
    <mergeCell ref="C123:E123"/>
    <mergeCell ref="C122:E122"/>
    <mergeCell ref="C154:E154"/>
    <mergeCell ref="C155:E155"/>
    <mergeCell ref="C148:E148"/>
    <mergeCell ref="C152:E152"/>
    <mergeCell ref="C134:E134"/>
  </mergeCells>
  <conditionalFormatting sqref="A818:C820">
    <cfRule type="cellIs" dxfId="5" priority="6" operator="lessThanOrEqual">
      <formula>0.5</formula>
    </cfRule>
    <cfRule type="cellIs" dxfId="4" priority="7" operator="greaterThanOrEqual">
      <formula>0.75</formula>
    </cfRule>
  </conditionalFormatting>
  <pageMargins left="0.7" right="0.7" top="0.75" bottom="0.75" header="0.3" footer="0.3"/>
  <pageSetup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3"/>
  <sheetViews>
    <sheetView workbookViewId="0">
      <selection activeCell="A33" sqref="A33:C33"/>
    </sheetView>
  </sheetViews>
  <sheetFormatPr defaultRowHeight="14.4" x14ac:dyDescent="0.3"/>
  <cols>
    <col min="1" max="1" width="32" bestFit="1" customWidth="1"/>
    <col min="3" max="3" width="21.33203125" bestFit="1" customWidth="1"/>
  </cols>
  <sheetData>
    <row r="1" spans="1:3" ht="15.6" x14ac:dyDescent="0.3">
      <c r="A1" s="521" t="s">
        <v>779</v>
      </c>
      <c r="B1" s="522"/>
      <c r="C1" s="523"/>
    </row>
    <row r="2" spans="1:3" ht="17.399999999999999" x14ac:dyDescent="0.3">
      <c r="A2" s="113" t="s">
        <v>120</v>
      </c>
      <c r="B2" s="112"/>
      <c r="C2" s="114" t="s">
        <v>121</v>
      </c>
    </row>
    <row r="3" spans="1:3" ht="17.399999999999999" x14ac:dyDescent="0.3">
      <c r="A3" s="279" t="s">
        <v>122</v>
      </c>
      <c r="B3" s="280"/>
      <c r="C3" s="281"/>
    </row>
    <row r="4" spans="1:3" ht="15.6" x14ac:dyDescent="0.3">
      <c r="A4" s="72" t="s">
        <v>123</v>
      </c>
      <c r="B4" s="19"/>
      <c r="C4" s="73">
        <f>'Tier I - Optional'!A31/'Tier I - Optional'!B31</f>
        <v>0</v>
      </c>
    </row>
    <row r="5" spans="1:3" ht="15.6" x14ac:dyDescent="0.3">
      <c r="A5" s="72" t="s">
        <v>124</v>
      </c>
      <c r="B5" s="19"/>
      <c r="C5" s="73">
        <f>'Tier I - Optional'!A46/'Tier I - Optional'!B46</f>
        <v>0</v>
      </c>
    </row>
    <row r="6" spans="1:3" ht="15.6" x14ac:dyDescent="0.3">
      <c r="A6" s="72" t="s">
        <v>95</v>
      </c>
      <c r="B6" s="19"/>
      <c r="C6" s="73">
        <f>'Tier I - Optional'!A95/'Tier I - Optional'!B95</f>
        <v>0</v>
      </c>
    </row>
    <row r="7" spans="1:3" ht="15.6" x14ac:dyDescent="0.3">
      <c r="A7" s="72" t="s">
        <v>125</v>
      </c>
      <c r="B7" s="19"/>
      <c r="C7" s="73">
        <f>'Tier I - Optional'!A209/'Tier I - Optional'!B209</f>
        <v>0</v>
      </c>
    </row>
    <row r="8" spans="1:3" ht="15.6" x14ac:dyDescent="0.3">
      <c r="A8" s="72" t="s">
        <v>1083</v>
      </c>
      <c r="B8" s="19"/>
      <c r="C8" s="73">
        <f>'Tier I - Optional'!A251/'Tier I - Optional'!B251</f>
        <v>0</v>
      </c>
    </row>
    <row r="9" spans="1:3" ht="15.6" x14ac:dyDescent="0.3">
      <c r="A9" s="72" t="s">
        <v>126</v>
      </c>
      <c r="B9" s="19"/>
      <c r="C9" s="73">
        <f>'Tier I - Optional'!A285/'Tier I - Optional'!B285</f>
        <v>0</v>
      </c>
    </row>
    <row r="10" spans="1:3" ht="15.6" x14ac:dyDescent="0.3">
      <c r="A10" s="72" t="s">
        <v>127</v>
      </c>
      <c r="B10" s="19"/>
      <c r="C10" s="73">
        <f>'Tier I - Optional'!A291/'Tier I - Optional'!B291</f>
        <v>0</v>
      </c>
    </row>
    <row r="11" spans="1:3" ht="15.6" x14ac:dyDescent="0.3">
      <c r="A11" s="72" t="s">
        <v>128</v>
      </c>
      <c r="B11" s="19"/>
      <c r="C11" s="73">
        <f>'Tier I - Optional'!A304/'Tier I - Optional'!B304</f>
        <v>0</v>
      </c>
    </row>
    <row r="12" spans="1:3" ht="15.6" x14ac:dyDescent="0.3">
      <c r="A12" s="72" t="s">
        <v>129</v>
      </c>
      <c r="B12" s="19"/>
      <c r="C12" s="73">
        <f>'Tier I - Optional'!A313/'Tier I - Optional'!B313</f>
        <v>0</v>
      </c>
    </row>
    <row r="13" spans="1:3" ht="15.6" x14ac:dyDescent="0.3">
      <c r="A13" s="72" t="s">
        <v>130</v>
      </c>
      <c r="B13" s="19"/>
      <c r="C13" s="73">
        <f>'Tier I - Optional'!A356/'Tier I - Optional'!B356</f>
        <v>0</v>
      </c>
    </row>
    <row r="14" spans="1:3" ht="17.399999999999999" x14ac:dyDescent="0.3">
      <c r="A14" s="279" t="s">
        <v>1086</v>
      </c>
      <c r="B14" s="280"/>
      <c r="C14" s="281"/>
    </row>
    <row r="15" spans="1:3" ht="15.6" x14ac:dyDescent="0.3">
      <c r="A15" s="111" t="s">
        <v>91</v>
      </c>
      <c r="B15" s="19"/>
      <c r="C15" s="224">
        <f>'Tier I - Optional'!A630/'Tier I - Optional'!B630</f>
        <v>0</v>
      </c>
    </row>
    <row r="16" spans="1:3" ht="15.6" x14ac:dyDescent="0.3">
      <c r="A16" s="72" t="s">
        <v>509</v>
      </c>
      <c r="B16" s="19"/>
      <c r="C16" s="73">
        <f>'Tier I - Optional'!A387/'Tier I - Optional'!B387</f>
        <v>0</v>
      </c>
    </row>
    <row r="17" spans="1:3" ht="15.6" x14ac:dyDescent="0.3">
      <c r="A17" s="72" t="s">
        <v>510</v>
      </c>
      <c r="B17" s="19"/>
      <c r="C17" s="73">
        <f>'Tier I - Optional'!A425/'Tier I - Optional'!B425</f>
        <v>0</v>
      </c>
    </row>
    <row r="18" spans="1:3" ht="15.6" x14ac:dyDescent="0.3">
      <c r="A18" s="72" t="s">
        <v>511</v>
      </c>
      <c r="B18" s="19"/>
      <c r="C18" s="73">
        <f>'Tier I - Optional'!A464/'Tier I - Optional'!B464</f>
        <v>0</v>
      </c>
    </row>
    <row r="19" spans="1:3" ht="15.6" x14ac:dyDescent="0.3">
      <c r="A19" s="72" t="s">
        <v>512</v>
      </c>
      <c r="B19" s="19"/>
      <c r="C19" s="73">
        <f>'Tier I - Optional'!A502/'Tier I - Optional'!B502</f>
        <v>0</v>
      </c>
    </row>
    <row r="20" spans="1:3" ht="15.6" x14ac:dyDescent="0.3">
      <c r="A20" s="72" t="s">
        <v>513</v>
      </c>
      <c r="B20" s="19"/>
      <c r="C20" s="73">
        <f>'Tier I - Optional'!A528/'Tier I - Optional'!B528</f>
        <v>0</v>
      </c>
    </row>
    <row r="21" spans="1:3" ht="15.6" x14ac:dyDescent="0.3">
      <c r="A21" s="72" t="s">
        <v>514</v>
      </c>
      <c r="B21" s="19"/>
      <c r="C21" s="73">
        <f>'Tier I - Optional'!A552/'Tier I - Optional'!B552</f>
        <v>0</v>
      </c>
    </row>
    <row r="22" spans="1:3" ht="15.6" x14ac:dyDescent="0.3">
      <c r="A22" s="72" t="s">
        <v>515</v>
      </c>
      <c r="B22" s="19"/>
      <c r="C22" s="73">
        <f>'Tier I - Optional'!A576/'Tier I - Optional'!B576</f>
        <v>0</v>
      </c>
    </row>
    <row r="23" spans="1:3" ht="15.6" x14ac:dyDescent="0.3">
      <c r="A23" s="72" t="s">
        <v>516</v>
      </c>
      <c r="B23" s="19"/>
      <c r="C23" s="73">
        <f>'Tier I - Optional'!A628/'Tier I - Optional'!B628</f>
        <v>0</v>
      </c>
    </row>
    <row r="24" spans="1:3" ht="15.6" x14ac:dyDescent="0.3">
      <c r="A24" s="111" t="s">
        <v>111</v>
      </c>
      <c r="B24" s="19"/>
      <c r="C24" s="224">
        <f>'Tier I - Optional'!A690/'Tier I - Optional'!B690</f>
        <v>0</v>
      </c>
    </row>
    <row r="25" spans="1:3" ht="15.6" x14ac:dyDescent="0.3">
      <c r="A25" s="72" t="s">
        <v>517</v>
      </c>
      <c r="B25" s="19"/>
      <c r="C25" s="73">
        <f>'Tier I - Optional'!A663/'Tier I - Optional'!B663</f>
        <v>0</v>
      </c>
    </row>
    <row r="26" spans="1:3" ht="15.6" x14ac:dyDescent="0.3">
      <c r="A26" s="72" t="s">
        <v>518</v>
      </c>
      <c r="B26" s="19"/>
      <c r="C26" s="73">
        <f>'Tier I - Optional'!A688/'Tier I - Optional'!B688</f>
        <v>0</v>
      </c>
    </row>
    <row r="27" spans="1:3" ht="15.6" x14ac:dyDescent="0.3">
      <c r="A27" s="111" t="s">
        <v>116</v>
      </c>
      <c r="B27" s="19"/>
      <c r="C27" s="224">
        <f>'Tier I - Optional'!A812/'Tier I - Optional'!B812</f>
        <v>0</v>
      </c>
    </row>
    <row r="28" spans="1:3" ht="15.6" x14ac:dyDescent="0.3">
      <c r="A28" s="72" t="s">
        <v>519</v>
      </c>
      <c r="B28" s="19"/>
      <c r="C28" s="73">
        <f>'Tier I - Optional'!A720/'Tier I - Optional'!B720</f>
        <v>0</v>
      </c>
    </row>
    <row r="29" spans="1:3" ht="15.6" x14ac:dyDescent="0.3">
      <c r="A29" s="72" t="s">
        <v>520</v>
      </c>
      <c r="B29" s="19"/>
      <c r="C29" s="73">
        <f>'Tier I - Optional'!A758/'Tier I - Optional'!B758</f>
        <v>0</v>
      </c>
    </row>
    <row r="30" spans="1:3" ht="15.6" x14ac:dyDescent="0.3">
      <c r="A30" s="72" t="s">
        <v>521</v>
      </c>
      <c r="B30" s="19"/>
      <c r="C30" s="73">
        <f>'Tier I - Optional'!A785/'Tier I - Optional'!B785</f>
        <v>0</v>
      </c>
    </row>
    <row r="31" spans="1:3" ht="15.6" x14ac:dyDescent="0.3">
      <c r="A31" s="72" t="s">
        <v>522</v>
      </c>
      <c r="B31" s="19"/>
      <c r="C31" s="73">
        <f>'Tier I - Optional'!A810/'Tier I - Optional'!B810</f>
        <v>0</v>
      </c>
    </row>
    <row r="32" spans="1:3" ht="18" x14ac:dyDescent="0.3">
      <c r="A32" s="115" t="s">
        <v>132</v>
      </c>
      <c r="B32" s="19"/>
      <c r="C32" s="116">
        <f>'Tier I - Optional'!A816/'Tier I - Optional'!B816</f>
        <v>0</v>
      </c>
    </row>
    <row r="33" spans="1:3" ht="75" customHeight="1" thickBot="1" x14ac:dyDescent="0.35">
      <c r="A33" s="390" t="s">
        <v>778</v>
      </c>
      <c r="B33" s="391"/>
      <c r="C33" s="392"/>
    </row>
  </sheetData>
  <mergeCells count="4">
    <mergeCell ref="A1:C1"/>
    <mergeCell ref="A3:C3"/>
    <mergeCell ref="A14:C14"/>
    <mergeCell ref="A33:C33"/>
  </mergeCells>
  <conditionalFormatting sqref="C4:C13 C16:C23 C25:C26 C28:C32">
    <cfRule type="cellIs" dxfId="3" priority="1" operator="lessThanOrEqual">
      <formula>0.5</formula>
    </cfRule>
    <cfRule type="cellIs" dxfId="2" priority="2" operator="greaterThanOrEqual">
      <formula>0.75</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B1:N63"/>
  <sheetViews>
    <sheetView tabSelected="1" topLeftCell="A19" zoomScale="68" zoomScaleNormal="60" workbookViewId="0">
      <selection activeCell="N63" sqref="N63"/>
    </sheetView>
  </sheetViews>
  <sheetFormatPr defaultColWidth="8.6640625" defaultRowHeight="13.8" x14ac:dyDescent="0.25"/>
  <cols>
    <col min="1" max="2" width="8.6640625" style="117"/>
    <col min="3" max="3" width="16.44140625" style="117" customWidth="1"/>
    <col min="4" max="4" width="8.6640625" style="117"/>
    <col min="5" max="5" width="3" style="117" customWidth="1"/>
    <col min="6" max="6" width="37.88671875" style="117" customWidth="1"/>
    <col min="7" max="7" width="3.33203125" style="117" customWidth="1"/>
    <col min="8" max="10" width="21.33203125" style="117" customWidth="1"/>
    <col min="11" max="13" width="8.6640625" style="117"/>
    <col min="14" max="14" width="33.5546875" style="117" bestFit="1" customWidth="1"/>
    <col min="15" max="16384" width="8.6640625" style="117"/>
  </cols>
  <sheetData>
    <row r="1" spans="6:12" ht="17.399999999999999" x14ac:dyDescent="0.25">
      <c r="F1" s="583" t="s">
        <v>780</v>
      </c>
      <c r="G1" s="513"/>
      <c r="H1" s="513"/>
      <c r="I1" s="513"/>
      <c r="J1" s="584"/>
    </row>
    <row r="2" spans="6:12" ht="17.399999999999999" x14ac:dyDescent="0.25">
      <c r="F2" s="113" t="s">
        <v>120</v>
      </c>
      <c r="G2" s="112"/>
      <c r="H2" s="119" t="s">
        <v>781</v>
      </c>
      <c r="I2" s="120" t="s">
        <v>782</v>
      </c>
      <c r="J2" s="121" t="s">
        <v>783</v>
      </c>
    </row>
    <row r="3" spans="6:12" ht="17.399999999999999" x14ac:dyDescent="0.3">
      <c r="F3" s="580" t="s">
        <v>122</v>
      </c>
      <c r="G3" s="581"/>
      <c r="H3" s="581"/>
      <c r="I3" s="581"/>
      <c r="J3" s="582"/>
      <c r="L3"/>
    </row>
    <row r="4" spans="6:12" ht="15.6" x14ac:dyDescent="0.25">
      <c r="F4" s="72" t="s">
        <v>123</v>
      </c>
      <c r="G4" s="19"/>
      <c r="H4" s="48">
        <f>'Tier III Overview'!C4</f>
        <v>0</v>
      </c>
      <c r="I4" s="49">
        <f>'Tier II Overview'!C4</f>
        <v>0</v>
      </c>
      <c r="J4" s="88">
        <f>'Tier I Overview'!C4</f>
        <v>0</v>
      </c>
    </row>
    <row r="5" spans="6:12" ht="15.6" x14ac:dyDescent="0.25">
      <c r="F5" s="139" t="s">
        <v>124</v>
      </c>
      <c r="G5" s="19"/>
      <c r="H5" s="140">
        <f>'Tier III Overview'!C5</f>
        <v>0</v>
      </c>
      <c r="I5" s="141">
        <f>'Tier II Overview'!C5</f>
        <v>0</v>
      </c>
      <c r="J5" s="142">
        <f>'Tier I Overview'!C5</f>
        <v>0</v>
      </c>
    </row>
    <row r="6" spans="6:12" ht="15.6" x14ac:dyDescent="0.25">
      <c r="F6" s="72" t="s">
        <v>95</v>
      </c>
      <c r="G6" s="19"/>
      <c r="H6" s="48">
        <f>'Tier III Overview'!C6</f>
        <v>0</v>
      </c>
      <c r="I6" s="49">
        <f>'Tier II Overview'!C6</f>
        <v>0</v>
      </c>
      <c r="J6" s="88">
        <f>'Tier I Overview'!C6</f>
        <v>0</v>
      </c>
    </row>
    <row r="7" spans="6:12" ht="15.6" x14ac:dyDescent="0.25">
      <c r="F7" s="139" t="s">
        <v>125</v>
      </c>
      <c r="G7" s="19"/>
      <c r="H7" s="140">
        <f>'Tier III Overview'!C7</f>
        <v>0</v>
      </c>
      <c r="I7" s="141">
        <f>'Tier II Overview'!C7</f>
        <v>0</v>
      </c>
      <c r="J7" s="142">
        <f>'Tier I Overview'!C7</f>
        <v>0</v>
      </c>
    </row>
    <row r="8" spans="6:12" ht="15.6" x14ac:dyDescent="0.25">
      <c r="F8" s="139" t="s">
        <v>1084</v>
      </c>
      <c r="G8" s="19"/>
      <c r="H8" s="140">
        <f>'Tier III Overview'!C8</f>
        <v>0</v>
      </c>
      <c r="I8" s="141">
        <f>'Tier I Overview'!C8</f>
        <v>0</v>
      </c>
      <c r="J8" s="142">
        <f>'Tier I Overview'!C8</f>
        <v>0</v>
      </c>
    </row>
    <row r="9" spans="6:12" ht="15.6" x14ac:dyDescent="0.25">
      <c r="F9" s="139" t="s">
        <v>126</v>
      </c>
      <c r="G9" s="19"/>
      <c r="H9" s="140">
        <f>'Tier III Overview'!C9</f>
        <v>0</v>
      </c>
      <c r="I9" s="141">
        <f>'Tier II Overview'!C9</f>
        <v>0</v>
      </c>
      <c r="J9" s="142">
        <f>'Tier I Overview'!C9</f>
        <v>0</v>
      </c>
    </row>
    <row r="10" spans="6:12" ht="15.6" x14ac:dyDescent="0.25">
      <c r="F10" s="139" t="s">
        <v>127</v>
      </c>
      <c r="G10" s="19"/>
      <c r="H10" s="140">
        <f>'Tier III Overview'!C10</f>
        <v>0</v>
      </c>
      <c r="I10" s="141">
        <f>'Tier II Overview'!C10</f>
        <v>0</v>
      </c>
      <c r="J10" s="142">
        <f>'Tier I Overview'!C9</f>
        <v>0</v>
      </c>
    </row>
    <row r="11" spans="6:12" ht="15.6" x14ac:dyDescent="0.25">
      <c r="F11" s="72" t="s">
        <v>128</v>
      </c>
      <c r="G11" s="19"/>
      <c r="H11" s="140">
        <f>'Tier III Overview'!C11</f>
        <v>0</v>
      </c>
      <c r="I11" s="141">
        <f>'Tier II Overview'!C11</f>
        <v>0</v>
      </c>
      <c r="J11" s="142">
        <f>'Tier I Overview'!C10</f>
        <v>0</v>
      </c>
    </row>
    <row r="12" spans="6:12" ht="15.6" x14ac:dyDescent="0.25">
      <c r="F12" s="139" t="s">
        <v>129</v>
      </c>
      <c r="G12" s="19"/>
      <c r="H12" s="140">
        <f>'Tier III Overview'!C12</f>
        <v>0</v>
      </c>
      <c r="I12" s="141">
        <f>'Tier I Overview'!C12</f>
        <v>0</v>
      </c>
      <c r="J12" s="142">
        <f>'Tier I Overview'!C11</f>
        <v>0</v>
      </c>
    </row>
    <row r="13" spans="6:12" ht="15.6" x14ac:dyDescent="0.25">
      <c r="F13" s="72" t="s">
        <v>130</v>
      </c>
      <c r="G13" s="19"/>
      <c r="H13" s="140">
        <f>'Tier III Overview'!C13</f>
        <v>0</v>
      </c>
      <c r="I13" s="141">
        <f>'Tier I Overview'!C13</f>
        <v>0</v>
      </c>
      <c r="J13" s="142">
        <f>'Tier I Overview'!C12</f>
        <v>0</v>
      </c>
    </row>
    <row r="14" spans="6:12" ht="17.399999999999999" x14ac:dyDescent="0.25">
      <c r="F14" s="580" t="s">
        <v>784</v>
      </c>
      <c r="G14" s="581"/>
      <c r="H14" s="581"/>
      <c r="I14" s="581"/>
      <c r="J14" s="582"/>
    </row>
    <row r="15" spans="6:12" ht="15.6" x14ac:dyDescent="0.25">
      <c r="F15" s="72" t="s">
        <v>91</v>
      </c>
      <c r="G15" s="19"/>
      <c r="H15" s="220"/>
      <c r="I15" s="225">
        <f>'Tier II Overview'!C17</f>
        <v>0</v>
      </c>
      <c r="J15" s="226">
        <f>'Tier I Overview'!C15</f>
        <v>0</v>
      </c>
    </row>
    <row r="16" spans="6:12" customFormat="1" ht="15.6" x14ac:dyDescent="0.3">
      <c r="F16" s="143" t="s">
        <v>509</v>
      </c>
      <c r="G16" s="19"/>
      <c r="H16" s="221"/>
      <c r="I16" s="140">
        <f>'Tier II Overview'!C18</f>
        <v>0</v>
      </c>
      <c r="J16" s="144">
        <f>'Tier I Overview'!C16</f>
        <v>0</v>
      </c>
    </row>
    <row r="17" spans="6:10" customFormat="1" ht="15.6" x14ac:dyDescent="0.3">
      <c r="F17" s="76" t="s">
        <v>510</v>
      </c>
      <c r="G17" s="19"/>
      <c r="H17" s="221"/>
      <c r="I17" s="48">
        <f>'Tier II Overview'!C19</f>
        <v>0</v>
      </c>
      <c r="J17" s="73">
        <f>'Tier I Overview'!C17</f>
        <v>0</v>
      </c>
    </row>
    <row r="18" spans="6:10" customFormat="1" ht="15.6" x14ac:dyDescent="0.3">
      <c r="F18" s="143" t="s">
        <v>511</v>
      </c>
      <c r="G18" s="19"/>
      <c r="H18" s="221"/>
      <c r="I18" s="140">
        <f>'Tier II Overview'!C20</f>
        <v>0</v>
      </c>
      <c r="J18" s="144">
        <f>'Tier I Overview'!C18</f>
        <v>0</v>
      </c>
    </row>
    <row r="19" spans="6:10" customFormat="1" ht="15.6" x14ac:dyDescent="0.3">
      <c r="F19" s="76" t="s">
        <v>512</v>
      </c>
      <c r="G19" s="19"/>
      <c r="H19" s="221"/>
      <c r="I19" s="48">
        <f>'Tier II Overview'!C21</f>
        <v>0</v>
      </c>
      <c r="J19" s="73">
        <f>'Tier I Overview'!C19</f>
        <v>0</v>
      </c>
    </row>
    <row r="20" spans="6:10" customFormat="1" ht="15.6" x14ac:dyDescent="0.3">
      <c r="F20" s="143" t="s">
        <v>513</v>
      </c>
      <c r="G20" s="19"/>
      <c r="H20" s="221"/>
      <c r="I20" s="140">
        <f>'Tier II Overview'!C22</f>
        <v>0</v>
      </c>
      <c r="J20" s="144">
        <f>'Tier I Overview'!C20</f>
        <v>0</v>
      </c>
    </row>
    <row r="21" spans="6:10" customFormat="1" ht="15.6" x14ac:dyDescent="0.3">
      <c r="F21" s="76" t="s">
        <v>514</v>
      </c>
      <c r="G21" s="19"/>
      <c r="H21" s="221"/>
      <c r="I21" s="48">
        <f>'Tier II Overview'!C23</f>
        <v>0</v>
      </c>
      <c r="J21" s="73">
        <f>'Tier I Overview'!C21</f>
        <v>0</v>
      </c>
    </row>
    <row r="22" spans="6:10" customFormat="1" ht="15.6" x14ac:dyDescent="0.3">
      <c r="F22" s="143" t="s">
        <v>515</v>
      </c>
      <c r="G22" s="19"/>
      <c r="H22" s="221"/>
      <c r="I22" s="140">
        <f>'Tier II Overview'!C24</f>
        <v>0</v>
      </c>
      <c r="J22" s="144">
        <f>'Tier I Overview'!C22</f>
        <v>0</v>
      </c>
    </row>
    <row r="23" spans="6:10" customFormat="1" ht="15.6" x14ac:dyDescent="0.3">
      <c r="F23" s="76" t="s">
        <v>516</v>
      </c>
      <c r="G23" s="19"/>
      <c r="H23" s="221"/>
      <c r="I23" s="48">
        <f>'Tier II Overview'!C25</f>
        <v>0</v>
      </c>
      <c r="J23" s="73">
        <f>'Tier I Overview'!C23</f>
        <v>0</v>
      </c>
    </row>
    <row r="24" spans="6:10" ht="15.6" x14ac:dyDescent="0.25">
      <c r="F24" s="139" t="s">
        <v>111</v>
      </c>
      <c r="G24" s="19"/>
      <c r="H24" s="220"/>
      <c r="I24" s="225">
        <f>'Tier II Overview'!C26</f>
        <v>0</v>
      </c>
      <c r="J24" s="226">
        <f>'Tier I Overview'!C24</f>
        <v>0</v>
      </c>
    </row>
    <row r="25" spans="6:10" customFormat="1" ht="15.6" x14ac:dyDescent="0.3">
      <c r="F25" s="76" t="s">
        <v>517</v>
      </c>
      <c r="G25" s="19"/>
      <c r="H25" s="221"/>
      <c r="I25" s="48">
        <f>'Tier II Overview'!C27</f>
        <v>0</v>
      </c>
      <c r="J25" s="73">
        <f>'Tier I Overview'!C25</f>
        <v>0</v>
      </c>
    </row>
    <row r="26" spans="6:10" customFormat="1" ht="15.6" x14ac:dyDescent="0.3">
      <c r="F26" s="143" t="s">
        <v>518</v>
      </c>
      <c r="G26" s="19"/>
      <c r="H26" s="221"/>
      <c r="I26" s="140">
        <f>'Tier II Overview'!C28</f>
        <v>0</v>
      </c>
      <c r="J26" s="144">
        <f>'Tier I Overview'!C26</f>
        <v>0</v>
      </c>
    </row>
    <row r="27" spans="6:10" ht="15.6" x14ac:dyDescent="0.25">
      <c r="F27" s="72" t="s">
        <v>116</v>
      </c>
      <c r="G27" s="19"/>
      <c r="H27" s="220"/>
      <c r="I27" s="225">
        <f>'Tier II Overview'!C29</f>
        <v>0</v>
      </c>
      <c r="J27" s="226">
        <f>'Tier I - Optional'!A812/'Tier I - Optional'!B812</f>
        <v>0</v>
      </c>
    </row>
    <row r="28" spans="6:10" customFormat="1" ht="15.6" x14ac:dyDescent="0.3">
      <c r="F28" s="143" t="s">
        <v>519</v>
      </c>
      <c r="G28" s="19"/>
      <c r="H28" s="221"/>
      <c r="I28" s="140">
        <f>'Tier II Overview'!C30</f>
        <v>0</v>
      </c>
      <c r="J28" s="144">
        <f>'Tier I Overview'!C28</f>
        <v>0</v>
      </c>
    </row>
    <row r="29" spans="6:10" customFormat="1" ht="15.6" x14ac:dyDescent="0.3">
      <c r="F29" s="76" t="s">
        <v>520</v>
      </c>
      <c r="G29" s="19"/>
      <c r="H29" s="221"/>
      <c r="I29" s="48">
        <f>'Tier II Overview'!C31</f>
        <v>0</v>
      </c>
      <c r="J29" s="73">
        <f>'Tier I Overview'!C29</f>
        <v>0</v>
      </c>
    </row>
    <row r="30" spans="6:10" customFormat="1" ht="15.6" x14ac:dyDescent="0.3">
      <c r="F30" s="143" t="s">
        <v>521</v>
      </c>
      <c r="G30" s="19"/>
      <c r="H30" s="221"/>
      <c r="I30" s="140">
        <f>'Tier II Overview'!C32</f>
        <v>0</v>
      </c>
      <c r="J30" s="144">
        <f>'Tier I Overview'!C30</f>
        <v>0</v>
      </c>
    </row>
    <row r="31" spans="6:10" customFormat="1" ht="15.6" x14ac:dyDescent="0.3">
      <c r="F31" s="76" t="s">
        <v>522</v>
      </c>
      <c r="G31" s="19"/>
      <c r="H31" s="221"/>
      <c r="I31" s="48">
        <f>'Tier II Overview'!C33</f>
        <v>0</v>
      </c>
      <c r="J31" s="73">
        <f>'Tier I Overview'!C31</f>
        <v>0</v>
      </c>
    </row>
    <row r="32" spans="6:10" s="118" customFormat="1" ht="21.6" thickBot="1" x14ac:dyDescent="0.45">
      <c r="F32" s="79" t="s">
        <v>785</v>
      </c>
      <c r="G32" s="77"/>
      <c r="H32" s="78">
        <f>'Tier III Overview'!C18</f>
        <v>0</v>
      </c>
      <c r="I32" s="78">
        <f>'Tier II Overview'!C37</f>
        <v>0</v>
      </c>
      <c r="J32" s="89">
        <f>'Tier I Overview'!C32</f>
        <v>0</v>
      </c>
    </row>
    <row r="33" spans="2:14" ht="14.4" thickBot="1" x14ac:dyDescent="0.3">
      <c r="F33" s="136"/>
      <c r="G33" s="137"/>
      <c r="H33" s="137"/>
      <c r="I33" s="137"/>
      <c r="J33" s="138"/>
    </row>
    <row r="34" spans="2:14" ht="15.6" x14ac:dyDescent="0.3">
      <c r="B34" s="591" t="s">
        <v>786</v>
      </c>
      <c r="C34" s="591"/>
      <c r="D34" s="591"/>
      <c r="E34" s="591"/>
      <c r="F34" s="591"/>
      <c r="G34" s="591"/>
      <c r="H34" s="591"/>
      <c r="I34" s="591"/>
      <c r="J34" s="591"/>
      <c r="K34" s="591"/>
      <c r="L34" s="591"/>
      <c r="M34" s="591"/>
      <c r="N34" s="591"/>
    </row>
    <row r="35" spans="2:14" ht="16.2" thickBot="1" x14ac:dyDescent="0.35">
      <c r="B35" s="592" t="s">
        <v>787</v>
      </c>
      <c r="C35" s="592"/>
      <c r="D35" s="592"/>
      <c r="E35" s="592"/>
      <c r="F35" s="592"/>
      <c r="G35" s="592"/>
      <c r="H35" s="592"/>
      <c r="I35" s="592"/>
      <c r="J35" s="592"/>
      <c r="K35" s="592"/>
      <c r="L35" s="592"/>
      <c r="M35" s="592"/>
      <c r="N35" s="592"/>
    </row>
    <row r="36" spans="2:14" ht="27.6" customHeight="1" thickBot="1" x14ac:dyDescent="0.3">
      <c r="B36" s="585" t="s">
        <v>788</v>
      </c>
      <c r="C36" s="586"/>
      <c r="D36" s="586"/>
      <c r="E36" s="586"/>
      <c r="F36" s="586"/>
      <c r="G36" s="586"/>
      <c r="H36" s="586"/>
      <c r="I36" s="586"/>
      <c r="J36" s="586"/>
      <c r="K36" s="586"/>
      <c r="L36" s="586"/>
      <c r="M36" s="587"/>
      <c r="N36" s="145" t="s">
        <v>789</v>
      </c>
    </row>
    <row r="37" spans="2:14" ht="85.2" customHeight="1" thickBot="1" x14ac:dyDescent="0.3">
      <c r="B37" s="588" t="s">
        <v>790</v>
      </c>
      <c r="C37" s="589"/>
      <c r="D37" s="589"/>
      <c r="E37" s="589"/>
      <c r="F37" s="589"/>
      <c r="G37" s="589"/>
      <c r="H37" s="589"/>
      <c r="I37" s="589"/>
      <c r="J37" s="589"/>
      <c r="K37" s="589"/>
      <c r="L37" s="589"/>
      <c r="M37" s="590"/>
      <c r="N37" s="146" t="e">
        <f>AVERAGE(N63,N56,N50,N42,N38)</f>
        <v>#DIV/0!</v>
      </c>
    </row>
    <row r="38" spans="2:14" ht="15.6" x14ac:dyDescent="0.25">
      <c r="B38" s="568" t="s">
        <v>791</v>
      </c>
      <c r="C38" s="569"/>
      <c r="D38" s="574" t="s">
        <v>792</v>
      </c>
      <c r="E38" s="575"/>
      <c r="F38" s="575"/>
      <c r="G38" s="575"/>
      <c r="H38" s="575"/>
      <c r="I38" s="575"/>
      <c r="J38" s="575"/>
      <c r="K38" s="575"/>
      <c r="L38" s="575"/>
      <c r="M38" s="576"/>
      <c r="N38" s="147" t="e">
        <f>AVERAGE(N39:N41)</f>
        <v>#DIV/0!</v>
      </c>
    </row>
    <row r="39" spans="2:14" ht="15.6" x14ac:dyDescent="0.25">
      <c r="B39" s="570"/>
      <c r="C39" s="571"/>
      <c r="D39" s="577" t="s">
        <v>793</v>
      </c>
      <c r="E39" s="578"/>
      <c r="F39" s="578"/>
      <c r="G39" s="578"/>
      <c r="H39" s="578"/>
      <c r="I39" s="578"/>
      <c r="J39" s="578"/>
      <c r="K39" s="578"/>
      <c r="L39" s="578"/>
      <c r="M39" s="579"/>
      <c r="N39" s="148"/>
    </row>
    <row r="40" spans="2:14" ht="15.6" x14ac:dyDescent="0.25">
      <c r="B40" s="570"/>
      <c r="C40" s="571"/>
      <c r="D40" s="577" t="s">
        <v>794</v>
      </c>
      <c r="E40" s="578"/>
      <c r="F40" s="578"/>
      <c r="G40" s="578"/>
      <c r="H40" s="578"/>
      <c r="I40" s="578"/>
      <c r="J40" s="578"/>
      <c r="K40" s="578"/>
      <c r="L40" s="578"/>
      <c r="M40" s="579"/>
      <c r="N40" s="148"/>
    </row>
    <row r="41" spans="2:14" ht="15.6" x14ac:dyDescent="0.25">
      <c r="B41" s="572"/>
      <c r="C41" s="573"/>
      <c r="D41" s="577" t="s">
        <v>795</v>
      </c>
      <c r="E41" s="578"/>
      <c r="F41" s="578"/>
      <c r="G41" s="578"/>
      <c r="H41" s="578"/>
      <c r="I41" s="578"/>
      <c r="J41" s="578"/>
      <c r="K41" s="578"/>
      <c r="L41" s="578"/>
      <c r="M41" s="579"/>
      <c r="N41" s="148"/>
    </row>
    <row r="42" spans="2:14" ht="15.6" x14ac:dyDescent="0.25">
      <c r="B42" s="553" t="s">
        <v>796</v>
      </c>
      <c r="C42" s="554"/>
      <c r="D42" s="559" t="s">
        <v>797</v>
      </c>
      <c r="E42" s="560"/>
      <c r="F42" s="560"/>
      <c r="G42" s="560"/>
      <c r="H42" s="560"/>
      <c r="I42" s="560"/>
      <c r="J42" s="560"/>
      <c r="K42" s="560"/>
      <c r="L42" s="560"/>
      <c r="M42" s="561"/>
      <c r="N42" s="149" t="e">
        <f>AVERAGE(N43:N49)</f>
        <v>#DIV/0!</v>
      </c>
    </row>
    <row r="43" spans="2:14" ht="18" customHeight="1" x14ac:dyDescent="0.25">
      <c r="B43" s="555"/>
      <c r="C43" s="556"/>
      <c r="D43" s="562" t="s">
        <v>798</v>
      </c>
      <c r="E43" s="563"/>
      <c r="F43" s="563"/>
      <c r="G43" s="563"/>
      <c r="H43" s="563"/>
      <c r="I43" s="563"/>
      <c r="J43" s="563"/>
      <c r="K43" s="563"/>
      <c r="L43" s="563"/>
      <c r="M43" s="564"/>
      <c r="N43" s="150"/>
    </row>
    <row r="44" spans="2:14" ht="15.6" x14ac:dyDescent="0.25">
      <c r="B44" s="555"/>
      <c r="C44" s="556"/>
      <c r="D44" s="562" t="s">
        <v>799</v>
      </c>
      <c r="E44" s="563"/>
      <c r="F44" s="563"/>
      <c r="G44" s="563"/>
      <c r="H44" s="563"/>
      <c r="I44" s="563"/>
      <c r="J44" s="563"/>
      <c r="K44" s="563"/>
      <c r="L44" s="563"/>
      <c r="M44" s="564"/>
      <c r="N44" s="150"/>
    </row>
    <row r="45" spans="2:14" ht="15.6" x14ac:dyDescent="0.25">
      <c r="B45" s="555"/>
      <c r="C45" s="556"/>
      <c r="D45" s="562" t="s">
        <v>800</v>
      </c>
      <c r="E45" s="563"/>
      <c r="F45" s="563"/>
      <c r="G45" s="563"/>
      <c r="H45" s="563"/>
      <c r="I45" s="563"/>
      <c r="J45" s="563"/>
      <c r="K45" s="563"/>
      <c r="L45" s="563"/>
      <c r="M45" s="564"/>
      <c r="N45" s="150"/>
    </row>
    <row r="46" spans="2:14" ht="15.6" x14ac:dyDescent="0.25">
      <c r="B46" s="555"/>
      <c r="C46" s="556"/>
      <c r="D46" s="562" t="s">
        <v>801</v>
      </c>
      <c r="E46" s="563"/>
      <c r="F46" s="563"/>
      <c r="G46" s="563"/>
      <c r="H46" s="563"/>
      <c r="I46" s="563"/>
      <c r="J46" s="563"/>
      <c r="K46" s="563"/>
      <c r="L46" s="563"/>
      <c r="M46" s="564"/>
      <c r="N46" s="150"/>
    </row>
    <row r="47" spans="2:14" ht="15.6" x14ac:dyDescent="0.25">
      <c r="B47" s="555"/>
      <c r="C47" s="556"/>
      <c r="D47" s="565" t="s">
        <v>802</v>
      </c>
      <c r="E47" s="566"/>
      <c r="F47" s="566"/>
      <c r="G47" s="566"/>
      <c r="H47" s="566"/>
      <c r="I47" s="566"/>
      <c r="J47" s="566"/>
      <c r="K47" s="566"/>
      <c r="L47" s="566"/>
      <c r="M47" s="567"/>
      <c r="N47" s="150"/>
    </row>
    <row r="48" spans="2:14" ht="15.6" x14ac:dyDescent="0.25">
      <c r="B48" s="555"/>
      <c r="C48" s="556"/>
      <c r="D48" s="565" t="s">
        <v>803</v>
      </c>
      <c r="E48" s="566"/>
      <c r="F48" s="566"/>
      <c r="G48" s="566"/>
      <c r="H48" s="566"/>
      <c r="I48" s="566"/>
      <c r="J48" s="566"/>
      <c r="K48" s="566"/>
      <c r="L48" s="566"/>
      <c r="M48" s="567"/>
      <c r="N48" s="150"/>
    </row>
    <row r="49" spans="2:14" ht="15.6" x14ac:dyDescent="0.25">
      <c r="B49" s="557"/>
      <c r="C49" s="558"/>
      <c r="D49" s="565" t="s">
        <v>804</v>
      </c>
      <c r="E49" s="566"/>
      <c r="F49" s="566"/>
      <c r="G49" s="566"/>
      <c r="H49" s="566"/>
      <c r="I49" s="566"/>
      <c r="J49" s="566"/>
      <c r="K49" s="566"/>
      <c r="L49" s="566"/>
      <c r="M49" s="567"/>
      <c r="N49" s="150"/>
    </row>
    <row r="50" spans="2:14" ht="15.6" x14ac:dyDescent="0.25">
      <c r="B50" s="541" t="s">
        <v>805</v>
      </c>
      <c r="C50" s="542"/>
      <c r="D50" s="547" t="s">
        <v>806</v>
      </c>
      <c r="E50" s="548"/>
      <c r="F50" s="548"/>
      <c r="G50" s="548"/>
      <c r="H50" s="548"/>
      <c r="I50" s="548"/>
      <c r="J50" s="548"/>
      <c r="K50" s="548"/>
      <c r="L50" s="548"/>
      <c r="M50" s="549"/>
      <c r="N50" s="149" t="e">
        <f>AVERAGE(N51:N55)</f>
        <v>#DIV/0!</v>
      </c>
    </row>
    <row r="51" spans="2:14" ht="15.6" x14ac:dyDescent="0.25">
      <c r="B51" s="543"/>
      <c r="C51" s="544"/>
      <c r="D51" s="550" t="s">
        <v>807</v>
      </c>
      <c r="E51" s="551"/>
      <c r="F51" s="551"/>
      <c r="G51" s="551"/>
      <c r="H51" s="551"/>
      <c r="I51" s="551"/>
      <c r="J51" s="551"/>
      <c r="K51" s="551"/>
      <c r="L51" s="551"/>
      <c r="M51" s="552"/>
      <c r="N51" s="151"/>
    </row>
    <row r="52" spans="2:14" ht="15.6" x14ac:dyDescent="0.25">
      <c r="B52" s="543"/>
      <c r="C52" s="544"/>
      <c r="D52" s="550" t="s">
        <v>808</v>
      </c>
      <c r="E52" s="551"/>
      <c r="F52" s="551"/>
      <c r="G52" s="551"/>
      <c r="H52" s="551"/>
      <c r="I52" s="551"/>
      <c r="J52" s="551"/>
      <c r="K52" s="551"/>
      <c r="L52" s="551"/>
      <c r="M52" s="552"/>
      <c r="N52" s="151"/>
    </row>
    <row r="53" spans="2:14" ht="15.6" x14ac:dyDescent="0.25">
      <c r="B53" s="543"/>
      <c r="C53" s="544"/>
      <c r="D53" s="550" t="s">
        <v>809</v>
      </c>
      <c r="E53" s="551"/>
      <c r="F53" s="551"/>
      <c r="G53" s="551"/>
      <c r="H53" s="551"/>
      <c r="I53" s="551"/>
      <c r="J53" s="551"/>
      <c r="K53" s="551"/>
      <c r="L53" s="551"/>
      <c r="M53" s="552"/>
      <c r="N53" s="151"/>
    </row>
    <row r="54" spans="2:14" ht="15.6" x14ac:dyDescent="0.25">
      <c r="B54" s="543"/>
      <c r="C54" s="544"/>
      <c r="D54" s="550" t="s">
        <v>810</v>
      </c>
      <c r="E54" s="551"/>
      <c r="F54" s="551"/>
      <c r="G54" s="551"/>
      <c r="H54" s="551"/>
      <c r="I54" s="551"/>
      <c r="J54" s="551"/>
      <c r="K54" s="551"/>
      <c r="L54" s="551"/>
      <c r="M54" s="552"/>
      <c r="N54" s="151"/>
    </row>
    <row r="55" spans="2:14" ht="15.6" x14ac:dyDescent="0.25">
      <c r="B55" s="545"/>
      <c r="C55" s="546"/>
      <c r="D55" s="550" t="s">
        <v>811</v>
      </c>
      <c r="E55" s="551"/>
      <c r="F55" s="551"/>
      <c r="G55" s="551"/>
      <c r="H55" s="551"/>
      <c r="I55" s="551"/>
      <c r="J55" s="551"/>
      <c r="K55" s="551"/>
      <c r="L55" s="551"/>
      <c r="M55" s="552"/>
      <c r="N55" s="151"/>
    </row>
    <row r="56" spans="2:14" ht="15.6" x14ac:dyDescent="0.25">
      <c r="B56" s="529" t="s">
        <v>812</v>
      </c>
      <c r="C56" s="530"/>
      <c r="D56" s="535" t="s">
        <v>813</v>
      </c>
      <c r="E56" s="536"/>
      <c r="F56" s="536"/>
      <c r="G56" s="536"/>
      <c r="H56" s="536"/>
      <c r="I56" s="536"/>
      <c r="J56" s="536"/>
      <c r="K56" s="536"/>
      <c r="L56" s="536"/>
      <c r="M56" s="537"/>
      <c r="N56" s="149" t="e">
        <f>AVERAGE(N57:N62)</f>
        <v>#DIV/0!</v>
      </c>
    </row>
    <row r="57" spans="2:14" ht="15.6" x14ac:dyDescent="0.25">
      <c r="B57" s="531"/>
      <c r="C57" s="532"/>
      <c r="D57" s="538" t="s">
        <v>814</v>
      </c>
      <c r="E57" s="539"/>
      <c r="F57" s="539"/>
      <c r="G57" s="539"/>
      <c r="H57" s="539"/>
      <c r="I57" s="539"/>
      <c r="J57" s="539"/>
      <c r="K57" s="539"/>
      <c r="L57" s="539"/>
      <c r="M57" s="540"/>
      <c r="N57" s="152"/>
    </row>
    <row r="58" spans="2:14" ht="15.6" x14ac:dyDescent="0.25">
      <c r="B58" s="531"/>
      <c r="C58" s="532"/>
      <c r="D58" s="538" t="s">
        <v>815</v>
      </c>
      <c r="E58" s="539"/>
      <c r="F58" s="539"/>
      <c r="G58" s="539"/>
      <c r="H58" s="539"/>
      <c r="I58" s="539"/>
      <c r="J58" s="539"/>
      <c r="K58" s="539"/>
      <c r="L58" s="539"/>
      <c r="M58" s="540"/>
      <c r="N58" s="152"/>
    </row>
    <row r="59" spans="2:14" ht="33.6" customHeight="1" x14ac:dyDescent="0.25">
      <c r="B59" s="531"/>
      <c r="C59" s="532"/>
      <c r="D59" s="538" t="s">
        <v>816</v>
      </c>
      <c r="E59" s="539"/>
      <c r="F59" s="539"/>
      <c r="G59" s="539"/>
      <c r="H59" s="539"/>
      <c r="I59" s="539"/>
      <c r="J59" s="539"/>
      <c r="K59" s="539"/>
      <c r="L59" s="539"/>
      <c r="M59" s="540"/>
      <c r="N59" s="152"/>
    </row>
    <row r="60" spans="2:14" ht="15.6" x14ac:dyDescent="0.25">
      <c r="B60" s="531"/>
      <c r="C60" s="532"/>
      <c r="D60" s="538" t="s">
        <v>817</v>
      </c>
      <c r="E60" s="539"/>
      <c r="F60" s="539"/>
      <c r="G60" s="539"/>
      <c r="H60" s="539"/>
      <c r="I60" s="539"/>
      <c r="J60" s="539"/>
      <c r="K60" s="539"/>
      <c r="L60" s="539"/>
      <c r="M60" s="540"/>
      <c r="N60" s="152"/>
    </row>
    <row r="61" spans="2:14" ht="15.6" x14ac:dyDescent="0.25">
      <c r="B61" s="531"/>
      <c r="C61" s="532"/>
      <c r="D61" s="538" t="s">
        <v>818</v>
      </c>
      <c r="E61" s="539"/>
      <c r="F61" s="539"/>
      <c r="G61" s="539"/>
      <c r="H61" s="539"/>
      <c r="I61" s="539"/>
      <c r="J61" s="539"/>
      <c r="K61" s="539"/>
      <c r="L61" s="539"/>
      <c r="M61" s="540"/>
      <c r="N61" s="152"/>
    </row>
    <row r="62" spans="2:14" ht="15.6" x14ac:dyDescent="0.25">
      <c r="B62" s="533"/>
      <c r="C62" s="534"/>
      <c r="D62" s="538" t="s">
        <v>819</v>
      </c>
      <c r="E62" s="539"/>
      <c r="F62" s="539"/>
      <c r="G62" s="539"/>
      <c r="H62" s="539"/>
      <c r="I62" s="539"/>
      <c r="J62" s="539"/>
      <c r="K62" s="539"/>
      <c r="L62" s="539"/>
      <c r="M62" s="540"/>
      <c r="N62" s="152"/>
    </row>
    <row r="63" spans="2:14" ht="46.8" customHeight="1" thickBot="1" x14ac:dyDescent="0.3">
      <c r="B63" s="524" t="s">
        <v>820</v>
      </c>
      <c r="C63" s="525"/>
      <c r="D63" s="526" t="s">
        <v>821</v>
      </c>
      <c r="E63" s="527"/>
      <c r="F63" s="527"/>
      <c r="G63" s="527"/>
      <c r="H63" s="527"/>
      <c r="I63" s="527"/>
      <c r="J63" s="527"/>
      <c r="K63" s="527"/>
      <c r="L63" s="527"/>
      <c r="M63" s="528"/>
      <c r="N63" s="153"/>
    </row>
  </sheetData>
  <protectedRanges>
    <protectedRange algorithmName="SHA-512" hashValue="wBFRNQb6a1kJ81YNqOPYLvJAtzH0NMQ+uYJTYTBpN0r8+pXENDcUab4Q+HQBIQA7dcf/a7AblFQkh31raPE8SQ==" saltValue="zTWRkCk4M6Wa6lEXBCpgLA==" spinCount="100000" sqref="J2" name="CEMP REVIEW SCORE_1_1"/>
    <protectedRange algorithmName="SHA-512" hashValue="wBFRNQb6a1kJ81YNqOPYLvJAtzH0NMQ+uYJTYTBpN0r8+pXENDcUab4Q+HQBIQA7dcf/a7AblFQkh31raPE8SQ==" saltValue="zTWRkCk4M6Wa6lEXBCpgLA==" spinCount="100000" sqref="I2" name="CEMP REVIEW SCORE_1"/>
    <protectedRange algorithmName="SHA-512" hashValue="wBFRNQb6a1kJ81YNqOPYLvJAtzH0NMQ+uYJTYTBpN0r8+pXENDcUab4Q+HQBIQA7dcf/a7AblFQkh31raPE8SQ==" saltValue="zTWRkCk4M6Wa6lEXBCpgLA==" spinCount="100000" sqref="H2" name="CEMP REVIEW SCORE_1_2"/>
    <protectedRange algorithmName="SHA-512" hashValue="wBFRNQb6a1kJ81YNqOPYLvJAtzH0NMQ+uYJTYTBpN0r8+pXENDcUab4Q+HQBIQA7dcf/a7AblFQkh31raPE8SQ==" saltValue="zTWRkCk4M6Wa6lEXBCpgLA==" spinCount="100000" sqref="B36:E36 B37:D37" name="CEMP REVIEW SCORE"/>
  </protectedRanges>
  <mergeCells count="38">
    <mergeCell ref="F3:J3"/>
    <mergeCell ref="F14:J14"/>
    <mergeCell ref="F1:J1"/>
    <mergeCell ref="B36:M36"/>
    <mergeCell ref="B37:M37"/>
    <mergeCell ref="B34:N34"/>
    <mergeCell ref="B35:N35"/>
    <mergeCell ref="B38:C41"/>
    <mergeCell ref="D38:M38"/>
    <mergeCell ref="D39:M39"/>
    <mergeCell ref="D40:M40"/>
    <mergeCell ref="D41:M41"/>
    <mergeCell ref="B42:C49"/>
    <mergeCell ref="D42:M42"/>
    <mergeCell ref="D43:M43"/>
    <mergeCell ref="D44:M44"/>
    <mergeCell ref="D45:M45"/>
    <mergeCell ref="D46:M46"/>
    <mergeCell ref="D47:M47"/>
    <mergeCell ref="D48:M48"/>
    <mergeCell ref="D49:M49"/>
    <mergeCell ref="B50:C55"/>
    <mergeCell ref="D50:M50"/>
    <mergeCell ref="D51:M51"/>
    <mergeCell ref="D52:M52"/>
    <mergeCell ref="D53:M53"/>
    <mergeCell ref="D54:M54"/>
    <mergeCell ref="D55:M55"/>
    <mergeCell ref="B63:C63"/>
    <mergeCell ref="D63:M63"/>
    <mergeCell ref="B56:C62"/>
    <mergeCell ref="D56:M56"/>
    <mergeCell ref="D57:M57"/>
    <mergeCell ref="D58:M58"/>
    <mergeCell ref="D59:M59"/>
    <mergeCell ref="D60:M60"/>
    <mergeCell ref="D61:M61"/>
    <mergeCell ref="D62:M62"/>
  </mergeCells>
  <conditionalFormatting sqref="H4:J13 H15:I15 I16:I32 H24 H27 H32">
    <cfRule type="cellIs" dxfId="1" priority="1" operator="greaterThanOrEqual">
      <formula>0.75</formula>
    </cfRule>
  </conditionalFormatting>
  <conditionalFormatting sqref="J16:J23 J25:J26 J28:J31">
    <cfRule type="cellIs" dxfId="0" priority="2" operator="greaterThanOrEqual">
      <formula>0.75</formula>
    </cfRule>
  </conditionalFormatting>
  <printOptions horizontalCentered="1" verticalCentered="1"/>
  <pageMargins left="0.25" right="0.25" top="0.25" bottom="0.25" header="0.3" footer="0.3"/>
  <pageSetup scale="60" orientation="portrait" r:id="rId1"/>
  <headerFooter>
    <oddHeader>&amp;F</oddHead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C63"/>
  <sheetViews>
    <sheetView workbookViewId="0">
      <selection activeCell="A12" sqref="A12:C12"/>
    </sheetView>
  </sheetViews>
  <sheetFormatPr defaultRowHeight="14.4" x14ac:dyDescent="0.3"/>
  <cols>
    <col min="1" max="2" width="40.6640625" style="30" customWidth="1"/>
    <col min="3" max="3" width="49.33203125" style="30" customWidth="1"/>
  </cols>
  <sheetData>
    <row r="1" spans="1:3" ht="16.2" thickBot="1" x14ac:dyDescent="0.35">
      <c r="A1" s="603" t="s">
        <v>822</v>
      </c>
      <c r="B1" s="604"/>
      <c r="C1" s="604"/>
    </row>
    <row r="2" spans="1:3" ht="16.2" thickBot="1" x14ac:dyDescent="0.35">
      <c r="A2" s="595" t="s">
        <v>823</v>
      </c>
      <c r="B2" s="596"/>
      <c r="C2" s="596"/>
    </row>
    <row r="3" spans="1:3" ht="16.2" thickBot="1" x14ac:dyDescent="0.35">
      <c r="A3" s="597" t="s">
        <v>824</v>
      </c>
      <c r="B3" s="598"/>
      <c r="C3" s="598"/>
    </row>
    <row r="4" spans="1:3" ht="16.2" thickBot="1" x14ac:dyDescent="0.35">
      <c r="A4" s="597" t="s">
        <v>825</v>
      </c>
      <c r="B4" s="598"/>
      <c r="C4" s="598"/>
    </row>
    <row r="5" spans="1:3" ht="16.2" thickBot="1" x14ac:dyDescent="0.35">
      <c r="A5" s="597" t="s">
        <v>826</v>
      </c>
      <c r="B5" s="598"/>
      <c r="C5" s="598"/>
    </row>
    <row r="6" spans="1:3" ht="16.2" thickBot="1" x14ac:dyDescent="0.35">
      <c r="A6" s="595" t="s">
        <v>827</v>
      </c>
      <c r="B6" s="596"/>
      <c r="C6" s="596"/>
    </row>
    <row r="7" spans="1:3" ht="16.2" thickBot="1" x14ac:dyDescent="0.35">
      <c r="A7" s="599" t="s">
        <v>828</v>
      </c>
      <c r="B7" s="600"/>
      <c r="C7" s="600"/>
    </row>
    <row r="8" spans="1:3" ht="16.2" thickBot="1" x14ac:dyDescent="0.35">
      <c r="A8" s="593" t="s">
        <v>829</v>
      </c>
      <c r="B8" s="594"/>
      <c r="C8" s="594"/>
    </row>
    <row r="9" spans="1:3" ht="16.2" thickBot="1" x14ac:dyDescent="0.35">
      <c r="A9" s="601" t="s">
        <v>830</v>
      </c>
      <c r="B9" s="602"/>
      <c r="C9" s="602"/>
    </row>
    <row r="10" spans="1:3" ht="16.2" thickBot="1" x14ac:dyDescent="0.35">
      <c r="A10" s="599" t="s">
        <v>831</v>
      </c>
      <c r="B10" s="600"/>
      <c r="C10" s="600"/>
    </row>
    <row r="11" spans="1:3" ht="16.2" thickBot="1" x14ac:dyDescent="0.35">
      <c r="A11" s="593" t="s">
        <v>832</v>
      </c>
      <c r="B11" s="594"/>
      <c r="C11" s="594"/>
    </row>
    <row r="12" spans="1:3" ht="16.2" thickBot="1" x14ac:dyDescent="0.35">
      <c r="A12" s="593" t="s">
        <v>833</v>
      </c>
      <c r="B12" s="594"/>
      <c r="C12" s="594"/>
    </row>
    <row r="13" spans="1:3" ht="16.2" thickBot="1" x14ac:dyDescent="0.35">
      <c r="A13" s="593" t="s">
        <v>834</v>
      </c>
      <c r="B13" s="594"/>
      <c r="C13" s="594"/>
    </row>
    <row r="14" spans="1:3" ht="16.2" thickBot="1" x14ac:dyDescent="0.35">
      <c r="A14" s="595" t="s">
        <v>835</v>
      </c>
      <c r="B14" s="596"/>
      <c r="C14" s="596"/>
    </row>
    <row r="15" spans="1:3" ht="31.2" customHeight="1" thickBot="1" x14ac:dyDescent="0.35">
      <c r="A15" s="597" t="s">
        <v>836</v>
      </c>
      <c r="B15" s="598"/>
      <c r="C15" s="598"/>
    </row>
    <row r="16" spans="1:3" ht="16.2" thickBot="1" x14ac:dyDescent="0.35">
      <c r="A16" s="597" t="s">
        <v>837</v>
      </c>
      <c r="B16" s="598"/>
      <c r="C16" s="598"/>
    </row>
    <row r="17" spans="1:3" ht="16.2" thickBot="1" x14ac:dyDescent="0.35">
      <c r="A17" s="597" t="s">
        <v>838</v>
      </c>
      <c r="B17" s="598"/>
      <c r="C17" s="598"/>
    </row>
    <row r="18" spans="1:3" ht="16.2" thickBot="1" x14ac:dyDescent="0.35">
      <c r="A18" s="597" t="s">
        <v>839</v>
      </c>
      <c r="B18" s="598"/>
      <c r="C18" s="598"/>
    </row>
    <row r="19" spans="1:3" ht="16.2" thickBot="1" x14ac:dyDescent="0.35">
      <c r="A19" s="599" t="s">
        <v>840</v>
      </c>
      <c r="B19" s="600"/>
      <c r="C19" s="600"/>
    </row>
    <row r="20" spans="1:3" ht="16.2" thickBot="1" x14ac:dyDescent="0.35">
      <c r="A20" s="593" t="s">
        <v>841</v>
      </c>
      <c r="B20" s="594"/>
      <c r="C20" s="594"/>
    </row>
    <row r="21" spans="1:3" ht="16.2" thickBot="1" x14ac:dyDescent="0.35">
      <c r="A21" s="593" t="s">
        <v>842</v>
      </c>
      <c r="B21" s="594"/>
      <c r="C21" s="594"/>
    </row>
    <row r="22" spans="1:3" ht="16.2" thickBot="1" x14ac:dyDescent="0.35">
      <c r="A22" s="593" t="s">
        <v>843</v>
      </c>
      <c r="B22" s="594"/>
      <c r="C22" s="594"/>
    </row>
    <row r="23" spans="1:3" ht="16.2" thickBot="1" x14ac:dyDescent="0.35">
      <c r="A23" s="593" t="s">
        <v>844</v>
      </c>
      <c r="B23" s="594"/>
      <c r="C23" s="594"/>
    </row>
    <row r="24" spans="1:3" ht="16.2" thickBot="1" x14ac:dyDescent="0.35">
      <c r="A24" s="593" t="s">
        <v>845</v>
      </c>
      <c r="B24" s="594"/>
      <c r="C24" s="594"/>
    </row>
    <row r="25" spans="1:3" ht="16.2" thickBot="1" x14ac:dyDescent="0.35">
      <c r="A25" s="593" t="s">
        <v>846</v>
      </c>
      <c r="B25" s="594"/>
      <c r="C25" s="594"/>
    </row>
    <row r="26" spans="1:3" ht="16.2" thickBot="1" x14ac:dyDescent="0.35">
      <c r="A26" s="593" t="s">
        <v>847</v>
      </c>
      <c r="B26" s="594"/>
      <c r="C26" s="594"/>
    </row>
    <row r="27" spans="1:3" ht="16.2" thickBot="1" x14ac:dyDescent="0.35">
      <c r="A27" s="593" t="s">
        <v>848</v>
      </c>
      <c r="B27" s="594"/>
      <c r="C27" s="594"/>
    </row>
    <row r="28" spans="1:3" ht="16.2" thickBot="1" x14ac:dyDescent="0.35">
      <c r="A28" s="593" t="s">
        <v>849</v>
      </c>
      <c r="B28" s="594"/>
      <c r="C28" s="594"/>
    </row>
    <row r="29" spans="1:3" ht="16.2" thickBot="1" x14ac:dyDescent="0.35">
      <c r="A29" s="595" t="s">
        <v>850</v>
      </c>
      <c r="B29" s="596"/>
      <c r="C29" s="596"/>
    </row>
    <row r="30" spans="1:3" ht="16.2" thickBot="1" x14ac:dyDescent="0.35">
      <c r="A30" s="597" t="s">
        <v>851</v>
      </c>
      <c r="B30" s="598"/>
      <c r="C30" s="598"/>
    </row>
    <row r="31" spans="1:3" ht="16.2" thickBot="1" x14ac:dyDescent="0.35">
      <c r="A31" s="597" t="s">
        <v>852</v>
      </c>
      <c r="B31" s="598"/>
      <c r="C31" s="598"/>
    </row>
    <row r="32" spans="1:3" ht="16.2" thickBot="1" x14ac:dyDescent="0.35">
      <c r="A32" s="597" t="s">
        <v>853</v>
      </c>
      <c r="B32" s="598"/>
      <c r="C32" s="598"/>
    </row>
    <row r="33" spans="1:3" ht="16.2" thickBot="1" x14ac:dyDescent="0.35">
      <c r="A33" s="597" t="s">
        <v>854</v>
      </c>
      <c r="B33" s="598"/>
      <c r="C33" s="598"/>
    </row>
    <row r="34" spans="1:3" ht="16.2" thickBot="1" x14ac:dyDescent="0.35">
      <c r="A34" s="597" t="s">
        <v>855</v>
      </c>
      <c r="B34" s="598"/>
      <c r="C34" s="598"/>
    </row>
    <row r="35" spans="1:3" ht="16.2" thickBot="1" x14ac:dyDescent="0.35">
      <c r="A35" s="595" t="s">
        <v>856</v>
      </c>
      <c r="B35" s="596"/>
      <c r="C35" s="596"/>
    </row>
    <row r="36" spans="1:3" ht="16.2" thickBot="1" x14ac:dyDescent="0.35">
      <c r="A36" s="597" t="s">
        <v>914</v>
      </c>
      <c r="B36" s="598"/>
      <c r="C36" s="598"/>
    </row>
    <row r="37" spans="1:3" ht="16.2" thickBot="1" x14ac:dyDescent="0.35">
      <c r="A37" s="597" t="s">
        <v>857</v>
      </c>
      <c r="B37" s="598"/>
      <c r="C37" s="598"/>
    </row>
    <row r="38" spans="1:3" ht="16.2" thickBot="1" x14ac:dyDescent="0.35">
      <c r="A38" s="607" t="s">
        <v>858</v>
      </c>
      <c r="B38" s="606"/>
      <c r="C38" s="606"/>
    </row>
    <row r="39" spans="1:3" ht="16.2" thickBot="1" x14ac:dyDescent="0.35">
      <c r="A39" s="597" t="s">
        <v>859</v>
      </c>
      <c r="B39" s="598"/>
      <c r="C39" s="598"/>
    </row>
    <row r="40" spans="1:3" ht="15.45" customHeight="1" thickBot="1" x14ac:dyDescent="0.35">
      <c r="A40" s="605" t="s">
        <v>860</v>
      </c>
      <c r="B40" s="606"/>
      <c r="C40" s="606"/>
    </row>
    <row r="41" spans="1:3" ht="16.2" thickBot="1" x14ac:dyDescent="0.35">
      <c r="A41" s="593" t="s">
        <v>861</v>
      </c>
      <c r="B41" s="594"/>
      <c r="C41" s="594"/>
    </row>
    <row r="42" spans="1:3" ht="15.45" customHeight="1" thickBot="1" x14ac:dyDescent="0.35">
      <c r="A42" s="605" t="s">
        <v>862</v>
      </c>
      <c r="B42" s="606"/>
      <c r="C42" s="606"/>
    </row>
    <row r="43" spans="1:3" ht="16.2" thickBot="1" x14ac:dyDescent="0.35">
      <c r="A43" s="597" t="s">
        <v>863</v>
      </c>
      <c r="B43" s="598"/>
      <c r="C43" s="598"/>
    </row>
    <row r="44" spans="1:3" ht="15.45" customHeight="1" thickBot="1" x14ac:dyDescent="0.35">
      <c r="A44" s="605" t="s">
        <v>864</v>
      </c>
      <c r="B44" s="606"/>
      <c r="C44" s="606"/>
    </row>
    <row r="45" spans="1:3" ht="15.45" customHeight="1" thickBot="1" x14ac:dyDescent="0.35">
      <c r="A45" s="605" t="s">
        <v>865</v>
      </c>
      <c r="B45" s="606"/>
      <c r="C45" s="606"/>
    </row>
    <row r="46" spans="1:3" ht="16.2" thickBot="1" x14ac:dyDescent="0.35">
      <c r="A46" s="63"/>
      <c r="B46" s="64"/>
      <c r="C46" s="64"/>
    </row>
    <row r="47" spans="1:3" ht="16.2" thickBot="1" x14ac:dyDescent="0.35">
      <c r="A47" s="63"/>
      <c r="B47" s="64"/>
      <c r="C47" s="64"/>
    </row>
    <row r="48" spans="1:3" ht="16.2" thickBot="1" x14ac:dyDescent="0.35">
      <c r="A48" s="63"/>
      <c r="B48" s="64"/>
      <c r="C48" s="64"/>
    </row>
    <row r="49" spans="1:3" ht="16.2" thickBot="1" x14ac:dyDescent="0.35">
      <c r="A49" s="63"/>
      <c r="B49" s="64"/>
      <c r="C49" s="64"/>
    </row>
    <row r="50" spans="1:3" ht="16.2" thickBot="1" x14ac:dyDescent="0.35">
      <c r="A50" s="63"/>
      <c r="B50" s="64"/>
      <c r="C50" s="64"/>
    </row>
    <row r="51" spans="1:3" ht="16.2" thickBot="1" x14ac:dyDescent="0.35">
      <c r="A51" s="63"/>
      <c r="B51" s="64"/>
      <c r="C51" s="64"/>
    </row>
    <row r="52" spans="1:3" ht="16.2" thickBot="1" x14ac:dyDescent="0.35">
      <c r="A52" s="63"/>
      <c r="B52" s="64"/>
      <c r="C52" s="64"/>
    </row>
    <row r="53" spans="1:3" ht="16.2" thickBot="1" x14ac:dyDescent="0.35">
      <c r="A53" s="63"/>
      <c r="B53" s="64"/>
      <c r="C53" s="64"/>
    </row>
    <row r="54" spans="1:3" ht="16.2" thickBot="1" x14ac:dyDescent="0.35">
      <c r="A54" s="63"/>
      <c r="B54" s="64"/>
      <c r="C54" s="64"/>
    </row>
    <row r="55" spans="1:3" ht="16.2" thickBot="1" x14ac:dyDescent="0.35">
      <c r="A55" s="63"/>
      <c r="B55" s="64"/>
      <c r="C55" s="64"/>
    </row>
    <row r="56" spans="1:3" ht="16.2" thickBot="1" x14ac:dyDescent="0.35">
      <c r="A56" s="63"/>
      <c r="B56" s="64"/>
      <c r="C56" s="64"/>
    </row>
    <row r="57" spans="1:3" ht="16.2" thickBot="1" x14ac:dyDescent="0.35">
      <c r="A57" s="63"/>
      <c r="B57" s="64"/>
      <c r="C57" s="64"/>
    </row>
    <row r="58" spans="1:3" ht="16.2" thickBot="1" x14ac:dyDescent="0.35">
      <c r="A58" s="63"/>
      <c r="B58" s="64"/>
      <c r="C58" s="64"/>
    </row>
    <row r="59" spans="1:3" ht="16.2" thickBot="1" x14ac:dyDescent="0.35">
      <c r="A59" s="597"/>
      <c r="B59" s="598"/>
      <c r="C59" s="598"/>
    </row>
    <row r="60" spans="1:3" ht="16.2" thickBot="1" x14ac:dyDescent="0.35">
      <c r="A60" s="597"/>
      <c r="B60" s="598"/>
      <c r="C60" s="598"/>
    </row>
    <row r="61" spans="1:3" ht="16.2" thickBot="1" x14ac:dyDescent="0.35">
      <c r="A61" s="597"/>
      <c r="B61" s="598"/>
      <c r="C61" s="598"/>
    </row>
    <row r="62" spans="1:3" ht="16.2" thickBot="1" x14ac:dyDescent="0.35">
      <c r="A62" s="597"/>
      <c r="B62" s="598"/>
      <c r="C62" s="598"/>
    </row>
    <row r="63" spans="1:3" ht="16.2" thickBot="1" x14ac:dyDescent="0.35">
      <c r="A63" s="597"/>
      <c r="B63" s="598"/>
      <c r="C63" s="598"/>
    </row>
  </sheetData>
  <mergeCells count="50">
    <mergeCell ref="A34:C34"/>
    <mergeCell ref="A37:C37"/>
    <mergeCell ref="A38:C38"/>
    <mergeCell ref="A15:C15"/>
    <mergeCell ref="A20:C20"/>
    <mergeCell ref="A21:C21"/>
    <mergeCell ref="A23:C23"/>
    <mergeCell ref="A25:C25"/>
    <mergeCell ref="A26:C26"/>
    <mergeCell ref="A22:C22"/>
    <mergeCell ref="A19:C19"/>
    <mergeCell ref="A18:C18"/>
    <mergeCell ref="A32:C32"/>
    <mergeCell ref="A33:C33"/>
    <mergeCell ref="A24:C24"/>
    <mergeCell ref="A27:C27"/>
    <mergeCell ref="A60:C60"/>
    <mergeCell ref="A61:C61"/>
    <mergeCell ref="A62:C62"/>
    <mergeCell ref="A63:C63"/>
    <mergeCell ref="A43:C43"/>
    <mergeCell ref="A59:C59"/>
    <mergeCell ref="A44:C44"/>
    <mergeCell ref="A45:C45"/>
    <mergeCell ref="A41:C41"/>
    <mergeCell ref="A42:C42"/>
    <mergeCell ref="A35:C35"/>
    <mergeCell ref="A36:C36"/>
    <mergeCell ref="A39:C39"/>
    <mergeCell ref="A40:C40"/>
    <mergeCell ref="A6:C6"/>
    <mergeCell ref="A1:C1"/>
    <mergeCell ref="A2:C2"/>
    <mergeCell ref="A3:C3"/>
    <mergeCell ref="A4:C4"/>
    <mergeCell ref="A5:C5"/>
    <mergeCell ref="A7:C7"/>
    <mergeCell ref="A8:C8"/>
    <mergeCell ref="A9:C9"/>
    <mergeCell ref="A10:C10"/>
    <mergeCell ref="A11:C11"/>
    <mergeCell ref="A28:C28"/>
    <mergeCell ref="A29:C29"/>
    <mergeCell ref="A30:C30"/>
    <mergeCell ref="A31:C31"/>
    <mergeCell ref="A12:C12"/>
    <mergeCell ref="A13:C13"/>
    <mergeCell ref="A14:C14"/>
    <mergeCell ref="A16:C16"/>
    <mergeCell ref="A17:C17"/>
  </mergeCells>
  <hyperlinks>
    <hyperlink ref="A38" r:id="rId1" xr:uid="{0D47036E-B20B-4D2F-842A-45EA0F60F9DA}"/>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F6538F635B1F40B30EDF73B1E1B3F7" ma:contentTypeVersion="17" ma:contentTypeDescription="Create a new document." ma:contentTypeScope="" ma:versionID="7e22367ce9cfd3683d53dcbe3dc2d7a6">
  <xsd:schema xmlns:xsd="http://www.w3.org/2001/XMLSchema" xmlns:xs="http://www.w3.org/2001/XMLSchema" xmlns:p="http://schemas.microsoft.com/office/2006/metadata/properties" xmlns:ns1="http://schemas.microsoft.com/sharepoint/v3" xmlns:ns2="2fb35c09-143c-4eb8-915b-df5d4854ef8f" xmlns:ns3="da72d075-86f6-4fb6-9c8a-f94780cf0624" targetNamespace="http://schemas.microsoft.com/office/2006/metadata/properties" ma:root="true" ma:fieldsID="e96fc3807906cfbaed29c98b6f2bc0dd" ns1:_="" ns2:_="" ns3:_="">
    <xsd:import namespace="http://schemas.microsoft.com/sharepoint/v3"/>
    <xsd:import namespace="2fb35c09-143c-4eb8-915b-df5d4854ef8f"/>
    <xsd:import namespace="da72d075-86f6-4fb6-9c8a-f94780cf0624"/>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fb35c09-143c-4eb8-915b-df5d4854ef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72d075-86f6-4fb6-9c8a-f94780cf062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f26261a-fb68-4315-b68a-dcc9371b2dd8}" ma:internalName="TaxCatchAll" ma:showField="CatchAllData" ma:web="da72d075-86f6-4fb6-9c8a-f94780cf062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da72d075-86f6-4fb6-9c8a-f94780cf0624" xsi:nil="true"/>
    <lcf76f155ced4ddcb4097134ff3c332f xmlns="2fb35c09-143c-4eb8-915b-df5d4854ef8f">
      <Terms xmlns="http://schemas.microsoft.com/office/infopath/2007/PartnerControls"/>
    </lcf76f155ced4ddcb4097134ff3c332f>
    <SharedWithUsers xmlns="da72d075-86f6-4fb6-9c8a-f94780cf0624">
      <UserInfo>
        <DisplayName>Mask, Kim (MIL)</DisplayName>
        <AccountId>24</AccountId>
        <AccountType/>
      </UserInfo>
      <UserInfo>
        <DisplayName>Lujan, Lewis (MIL)</DisplayName>
        <AccountId>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3B657D-2CB8-467F-BEBE-0A116B3D0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fb35c09-143c-4eb8-915b-df5d4854ef8f"/>
    <ds:schemaRef ds:uri="da72d075-86f6-4fb6-9c8a-f94780cf06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537401-0476-40D6-A6C4-0FF03E28BD3D}">
  <ds:schemaRefs>
    <ds:schemaRef ds:uri="2fb35c09-143c-4eb8-915b-df5d4854ef8f"/>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da72d075-86f6-4fb6-9c8a-f94780cf0624"/>
    <ds:schemaRef ds:uri="http://schemas.microsoft.com/sharepoint/v3"/>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1632EC28-6A3C-4F81-AC04-5B7C54E80B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Tier III - Legal Requirements</vt:lpstr>
      <vt:lpstr>Tier III Overview</vt:lpstr>
      <vt:lpstr> Tier II - Suggestions</vt:lpstr>
      <vt:lpstr>Tier II Overview</vt:lpstr>
      <vt:lpstr>Tier I - Optional</vt:lpstr>
      <vt:lpstr>Tier I Overview</vt:lpstr>
      <vt:lpstr>COMPLETE OVERVIEW</vt:lpstr>
      <vt:lpstr>Resources</vt:lpstr>
      <vt:lpstr>' Tier II - Suggestions'!Print_Area</vt:lpstr>
      <vt:lpstr>'COMPLETE OVERVIEW'!Print_Area</vt:lpstr>
      <vt:lpstr>Resources!Print_Area</vt:lpstr>
      <vt:lpstr>'Tier I - Optional'!Print_Area</vt:lpstr>
      <vt:lpstr>'Tier I Overview'!Print_Area</vt:lpstr>
      <vt:lpstr>'Tier II Overview'!Print_Area</vt:lpstr>
      <vt:lpstr>'Tier III - Legal Requirements'!Print_Area</vt:lpstr>
      <vt:lpstr>'Tier III Overview'!Print_Area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 Jacob M (MIL)</dc:creator>
  <cp:keywords/>
  <dc:description/>
  <cp:lastModifiedBy>Mask, Kim (MIL)</cp:lastModifiedBy>
  <cp:revision/>
  <dcterms:created xsi:type="dcterms:W3CDTF">2017-11-01T19:54:19Z</dcterms:created>
  <dcterms:modified xsi:type="dcterms:W3CDTF">2025-06-12T18:45:12Z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0x0101003BF6538F635B1F40B30EDF73B1E1B3F7</vt:lpwstr>
  </property>
  <property fmtid="{D5CDD505-2E9C-101B-9397-08002B2CF9AE}" pid="3" name="_dlc_DocIdItemGuid">
    <vt:lpwstr>d51106ea-4fc1-4e07-b88c-c3ea57f3ca55</vt:lpwstr>
  </property>
  <property fmtid="{D5CDD505-2E9C-101B-9397-08002B2CF9AE}" pid="4" name="AuthorIds_UIVersion_3584">
    <vt:lpwstr>74</vt:lpwstr>
  </property>
  <property fmtid="{D5CDD505-2E9C-101B-9397-08002B2CF9AE}" pid="5" name="AuthorIds_UIVersion_7680">
    <vt:lpwstr>626</vt:lpwstr>
  </property>
  <property fmtid="{D5CDD505-2E9C-101B-9397-08002B2CF9AE}" pid="6" name="MediaServiceImageTags">
    <vt:lpwstr/>
  </property>
</Properties>
</file>