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ateofwa.sharepoint.com/sites/mil-emergencymanagement/Prep/EnA/Shared Documents/State Exercise Program/Exercise - Current and Future/"/>
    </mc:Choice>
  </mc:AlternateContent>
  <xr:revisionPtr revIDLastSave="0" documentId="8_{D2411ADE-C4E4-4068-8EB3-80B295A23DB7}" xr6:coauthVersionLast="45" xr6:coauthVersionMax="45" xr10:uidLastSave="{00000000-0000-0000-0000-000000000000}"/>
  <bookViews>
    <workbookView xWindow="-108" yWindow="-108" windowWidth="23256" windowHeight="12576" xr2:uid="{3F97EDD9-A0C8-4CE8-867E-7E2E8B600538}"/>
  </bookViews>
  <sheets>
    <sheet name="Exercise Milestones" sheetId="1" r:id="rId1"/>
    <sheet name="C&amp;O" sheetId="2" r:id="rId2"/>
    <sheet name="IPM" sheetId="3" r:id="rId3"/>
    <sheet name="MPM" sheetId="4" r:id="rId4"/>
    <sheet name="MSEL" sheetId="5" r:id="rId5"/>
    <sheet name="FPM" sheetId="6" r:id="rId6"/>
  </sheets>
  <definedNames>
    <definedName name="_xlnm.Print_Area" localSheetId="0">'Exercise Milestones'!$A$1:$D$52</definedName>
    <definedName name="_xlnm.Print_Titles" localSheetId="0">'Exercise Milestones'!$1:$2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5" i="1"/>
  <c r="B32" i="1" l="1"/>
  <c r="B26" i="1"/>
  <c r="B48" i="1" l="1"/>
  <c r="B47" i="1"/>
  <c r="B33" i="1"/>
  <c r="B51" i="1"/>
  <c r="B50" i="1"/>
  <c r="B49" i="1"/>
  <c r="B46" i="1"/>
  <c r="B45" i="1"/>
  <c r="B44" i="1"/>
  <c r="B31" i="1"/>
  <c r="B30" i="1"/>
  <c r="B42" i="1"/>
  <c r="B43" i="1"/>
  <c r="B41" i="1"/>
  <c r="B40" i="1"/>
  <c r="B39" i="1"/>
  <c r="B38" i="1"/>
  <c r="B37" i="1"/>
  <c r="B36" i="1"/>
  <c r="B29" i="1"/>
  <c r="B35" i="1"/>
  <c r="B19" i="1"/>
  <c r="B20" i="1"/>
  <c r="B21" i="1"/>
  <c r="B22" i="1"/>
  <c r="B23" i="1"/>
  <c r="B18" i="1"/>
  <c r="B25" i="1"/>
  <c r="B11" i="1" l="1"/>
  <c r="B3" i="1" l="1"/>
  <c r="B4" i="1"/>
  <c r="B14" i="1"/>
  <c r="B15" i="1"/>
  <c r="B16" i="1"/>
  <c r="B17" i="1"/>
  <c r="B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Steven (MIL)</author>
  </authors>
  <commentList>
    <comment ref="A1" authorId="0" shapeId="0" xr:uid="{0B927731-EFE0-4FB9-BD26-5413F6F8DAB9}">
      <text>
        <r>
          <rPr>
            <b/>
            <sz val="9"/>
            <color indexed="81"/>
            <rFont val="Tahoma"/>
            <charset val="1"/>
          </rPr>
          <t>Williams, Steven (MIL):</t>
        </r>
        <r>
          <rPr>
            <sz val="9"/>
            <color indexed="81"/>
            <rFont val="Tahoma"/>
            <charset val="1"/>
          </rPr>
          <t xml:space="preserve">
This is borrowed from the Radiological Emergency Preparedness (REP) program for a full scale exercise (FSE) dress rehearsal and a FEMA-evaluated FSE.  
This can be adjusted to fit the generic exercise planning needs for any exercise.  Some of the milestones came from the REP Program Manual as well as the HSEEP manual. The number of days before a planned exercise can be adjusted as desired to fit your needs.
Dates highlighted in yellow have been adjusted from the date indicated by the formula to one that is more suitable for this particular exercise. 
For the purposes of a REP Exercise, FEMA serves as the Evaluation Lead.  Whoever is the lead of the Evaluation team will need to be at all EPT meetings to ensure that whatever the EPT develops lends itself to being evaluated. </t>
        </r>
      </text>
    </comment>
    <comment ref="C9" authorId="0" shapeId="0" xr:uid="{3999BB02-D839-476E-8258-7E4145BAB34D}">
      <text>
        <r>
          <rPr>
            <b/>
            <sz val="9"/>
            <color indexed="81"/>
            <rFont val="Tahoma"/>
            <family val="2"/>
          </rPr>
          <t>Williams, Steven (MIL):</t>
        </r>
        <r>
          <rPr>
            <sz val="9"/>
            <color indexed="81"/>
            <rFont val="Tahoma"/>
            <family val="2"/>
          </rPr>
          <t xml:space="preserve">
EOP in the REP Program means the Extent of Play Agreement (XPA in HSEEP language.) DR means Dress Rehearsal and EE means Evaluated Exercise</t>
        </r>
      </text>
    </comment>
  </commentList>
</comments>
</file>

<file path=xl/sharedStrings.xml><?xml version="1.0" encoding="utf-8"?>
<sst xmlns="http://schemas.openxmlformats.org/spreadsheetml/2006/main" count="488" uniqueCount="233">
  <si>
    <t>Calendar Days Before/After Exercise</t>
  </si>
  <si>
    <t>Date</t>
  </si>
  <si>
    <t>Milestone</t>
  </si>
  <si>
    <t>Lead/ Responsible Organization</t>
  </si>
  <si>
    <t>This is a text box</t>
  </si>
  <si>
    <t xml:space="preserve">Request additional Federal support (e.g., Federal Radiological Monitoring and Assessment Center (FRMAC), Advisory Team for Environment, Food, and Health, etc.), if desired for the exercise. </t>
  </si>
  <si>
    <t>State, FEMA</t>
  </si>
  <si>
    <t xml:space="preserve">Identify Exercise Planning Team members. </t>
  </si>
  <si>
    <t>State, Utility, FEMA</t>
  </si>
  <si>
    <t>EOP and MSEL inputs due to EMD for DR and EE.</t>
  </si>
  <si>
    <t>OROs</t>
  </si>
  <si>
    <r>
      <rPr>
        <b/>
        <sz val="11"/>
        <color theme="1"/>
        <rFont val="Calibri"/>
        <family val="2"/>
        <scheme val="minor"/>
      </rPr>
      <t>Conduct Midterm Planning Meeting (MPM).</t>
    </r>
    <r>
      <rPr>
        <b/>
        <sz val="11"/>
        <color rgb="FF00B0F0"/>
        <rFont val="Calibri"/>
        <family val="2"/>
        <scheme val="minor"/>
      </rPr>
      <t xml:space="preserve"> </t>
    </r>
    <r>
      <rPr>
        <sz val="11"/>
        <color theme="1"/>
        <rFont val="Calibri"/>
        <family val="2"/>
        <scheme val="minor"/>
      </rPr>
      <t>MPM participants review the following draft documents: Master Scenario Events List (MSEL), Exercise Plan/Brochure, Controller/Evaluator (C/E) Handbook, and the Extent-of-Play Agreement.</t>
    </r>
  </si>
  <si>
    <t>FEMA prepares work order for contract support.</t>
  </si>
  <si>
    <t>FEMA</t>
  </si>
  <si>
    <t>N/A</t>
  </si>
  <si>
    <t xml:space="preserve">If exercise includes FRMAC participation, submit required scenario and source information (for ingestion phase activities only) to FRMAC. </t>
  </si>
  <si>
    <t xml:space="preserve">State, Utility </t>
  </si>
  <si>
    <r>
      <rPr>
        <b/>
        <sz val="11"/>
        <rFont val="Calibri"/>
        <family val="2"/>
        <scheme val="minor"/>
      </rPr>
      <t>Submit EOP to FEMA</t>
    </r>
    <r>
      <rPr>
        <sz val="11"/>
        <rFont val="Calibri"/>
        <family val="2"/>
        <scheme val="minor"/>
      </rPr>
      <t xml:space="preserve"> for review/approval. </t>
    </r>
  </si>
  <si>
    <t>State</t>
  </si>
  <si>
    <t>Submit approved ORO plans/procedures to FEMA as the plan/procedures of record.</t>
  </si>
  <si>
    <t>FEMA completes review of draft EOP and approves.</t>
  </si>
  <si>
    <t xml:space="preserve">DOH, Utility </t>
  </si>
  <si>
    <t xml:space="preserve">Confirm and assign controllers &amp; evaluators.  </t>
  </si>
  <si>
    <t xml:space="preserve">Finalize MSEL.  </t>
  </si>
  <si>
    <t xml:space="preserve">Confirm and assign SimCell. </t>
  </si>
  <si>
    <t xml:space="preserve">Complete ExPlan/Brochure. </t>
  </si>
  <si>
    <t xml:space="preserve">Complete C/E Handbook. </t>
  </si>
  <si>
    <t>Confirm SEOC Staffing Patterns</t>
  </si>
  <si>
    <t>FEMA completes Scenario Reviews (DR and EE) and approves.</t>
  </si>
  <si>
    <t xml:space="preserve">Conduct Final Planning Meeting (FPM). </t>
  </si>
  <si>
    <t xml:space="preserve">Prepare and distribute C/E packets. </t>
  </si>
  <si>
    <t>DR Exercise Day (ED)</t>
  </si>
  <si>
    <t>Conduct Dress Rehearsal (Mission# 21-EX-002)</t>
  </si>
  <si>
    <t>DR ED</t>
  </si>
  <si>
    <t>Conduct dress rehearsal player Hot Wash</t>
  </si>
  <si>
    <t>DR+3</t>
  </si>
  <si>
    <t>Receive DR evaluation TL feedback.</t>
  </si>
  <si>
    <t>DR+4</t>
  </si>
  <si>
    <t>Forward Evaluation TL DR comments to WA/OR</t>
  </si>
  <si>
    <t>Evaluated Exercise Day (ED)</t>
  </si>
  <si>
    <t>Conduct Evaluated Exercise (Mission# 21-EX-003)</t>
  </si>
  <si>
    <t>EE ED</t>
  </si>
  <si>
    <t>Conduct evaluated exercise player hot wash</t>
  </si>
  <si>
    <t>Begin documenting organizational exercise performance.</t>
  </si>
  <si>
    <t>EE ED+1</t>
  </si>
  <si>
    <t>RAC Chair initiates consultation process for Level 1 Findings.</t>
  </si>
  <si>
    <t>EE ED+2</t>
  </si>
  <si>
    <t>Notification of potential Level 1 Findings to FEMA Headquarters.</t>
  </si>
  <si>
    <t>Complete exercise evaluation documentation.</t>
  </si>
  <si>
    <t>Conduct evaluator debrief.</t>
  </si>
  <si>
    <t>EE ED+3</t>
  </si>
  <si>
    <t>Evaluators conduct post-exercise participant interviews.</t>
  </si>
  <si>
    <t>Conduct participants meeting.</t>
  </si>
  <si>
    <t>Conduct post-exercise meeting that includes the public.</t>
  </si>
  <si>
    <t>FEMA, NRC</t>
  </si>
  <si>
    <t>*EE ED+10*</t>
  </si>
  <si>
    <t>Notification of Level 1 Findings to State.</t>
  </si>
  <si>
    <t>*EE ED+20*</t>
  </si>
  <si>
    <t>State acknowledges receipt of Level 1 Findings letter and proposes schedule for remedial actions.</t>
  </si>
  <si>
    <t>*EE ED+30*</t>
  </si>
  <si>
    <t>Draft AAR/IP sent to States for review.</t>
  </si>
  <si>
    <t>EE ED+60</t>
  </si>
  <si>
    <t>Draft AAR/IP comments sent from State(s) to FEMA Region.</t>
  </si>
  <si>
    <t>EE ED+75</t>
  </si>
  <si>
    <t>Conduct After-Action Meeting (AAM).</t>
  </si>
  <si>
    <t>*EE ED+90*</t>
  </si>
  <si>
    <t>Final AAR/IP issued by FEMA Region.</t>
  </si>
  <si>
    <t>ED+90</t>
  </si>
  <si>
    <t>Share lessons learned, best practices, and demonstrated strengths identified in final AAR/IP.</t>
  </si>
  <si>
    <t>*ED+120*</t>
  </si>
  <si>
    <t>Level 1 Findings corrected; evaluate and report on remedial exercises.</t>
  </si>
  <si>
    <t>Ongoing</t>
  </si>
  <si>
    <t>Track evaluation of Demonstration Criteria.</t>
  </si>
  <si>
    <t>C&amp;O Meeting Checklist</t>
  </si>
  <si>
    <t>Review and fill out Exercise Timeline and Milestones document.</t>
  </si>
  <si>
    <t>Coordinate with potential participating entities and schedule C&amp;O meeting, send out invites.</t>
  </si>
  <si>
    <t>Prepare slides for meeting. Set up conference bridge/webinar for those attending remotely. Reserve venue. Setup venue on day before.</t>
  </si>
  <si>
    <t>£</t>
  </si>
  <si>
    <t>Agenda</t>
  </si>
  <si>
    <t>Conference bridge/webinar resource info</t>
  </si>
  <si>
    <t>PowerPoint slides</t>
  </si>
  <si>
    <t>Exercise development timeline and milestones docucment</t>
  </si>
  <si>
    <t>Discussion Points:</t>
  </si>
  <si>
    <t>Exercise scope</t>
  </si>
  <si>
    <t>Design and development resources (optional EEGs by Mission Area)</t>
  </si>
  <si>
    <t>Proposed objectives and aligned Core Capabilities</t>
  </si>
  <si>
    <t>Exercise location, date, and duration</t>
  </si>
  <si>
    <t>Participants and anticipated EOP</t>
  </si>
  <si>
    <t>Composition of EPT members, to include SMEs for evaluators</t>
  </si>
  <si>
    <t>What kinds/types/areas of exepertise required of SMEs</t>
  </si>
  <si>
    <t>Exercise assumptions and artificialities</t>
  </si>
  <si>
    <t>Exercise control and evaluation concepts</t>
  </si>
  <si>
    <t>Exercise security organization and structure</t>
  </si>
  <si>
    <t>Available exercise resources</t>
  </si>
  <si>
    <t>Exercise logistics</t>
  </si>
  <si>
    <t>Planning timeline and milestones</t>
  </si>
  <si>
    <t>Local issues, concerns, and sensitivities</t>
  </si>
  <si>
    <t>What evaluation method(s)/standards will be used</t>
  </si>
  <si>
    <t>Mission areas targeted for development of EEGs</t>
  </si>
  <si>
    <t>Contingency plan</t>
  </si>
  <si>
    <t>Outcomes:</t>
  </si>
  <si>
    <t>Agreement regarding exercise type, scenario, capabilities, tasks, and objectives</t>
  </si>
  <si>
    <t>Consensus on target exercise timeframe and the date/time of next planning meeting</t>
  </si>
  <si>
    <t>Follow-on:</t>
  </si>
  <si>
    <t>Meeting notes and roster complete and distributed within 4 business days.</t>
  </si>
  <si>
    <t>Reserve exercise venue facilities (SEOC, Policy Room, SimCell Room, early arrivals location)</t>
  </si>
  <si>
    <t>Set up conference bridge/webinar for IPM</t>
  </si>
  <si>
    <t>Initial Planning Meeting Checklist</t>
  </si>
  <si>
    <t>Schedule IAW Exercise Timeline and Milestones document.  Coordinate with participants and send out meeting invites.</t>
  </si>
  <si>
    <t>Scope</t>
  </si>
  <si>
    <t>Objectives and aligned Core Capabilities</t>
  </si>
  <si>
    <t>Level of participation</t>
  </si>
  <si>
    <t>Scenario variables</t>
  </si>
  <si>
    <r>
      <rPr>
        <b/>
        <sz val="12"/>
        <color theme="1"/>
        <rFont val="Calibri"/>
        <family val="2"/>
        <scheme val="minor"/>
      </rPr>
      <t>Read-Ahead Packet</t>
    </r>
    <r>
      <rPr>
        <sz val="12"/>
        <color theme="1"/>
        <rFont val="Calibri"/>
        <family val="2"/>
        <scheme val="minor"/>
      </rPr>
      <t xml:space="preserve"> - distributed to attendees at least 1 week prior. Include:</t>
    </r>
  </si>
  <si>
    <t>List of Core Capabilities and tasks. See REP Planning Standards/Core Capabilities Cross walk. (Ref RPM Part II, Section C., Exhibit II-1)</t>
  </si>
  <si>
    <t>Proposed project timeline for exercise design and development. Include deadlines for input from participants to Exercise Coordinator.</t>
  </si>
  <si>
    <t>Preps for IPM</t>
  </si>
  <si>
    <t>Upload slides to webinar or "Share Screen"</t>
  </si>
  <si>
    <t>Setup room (tables/chairs, beverages)</t>
  </si>
  <si>
    <t>Hard copies of materials</t>
  </si>
  <si>
    <t>Laptop/projector setup</t>
  </si>
  <si>
    <t>Discussion Points Cont.:</t>
  </si>
  <si>
    <t>Composition of EPT memebers, to include SMEs for evaluators</t>
  </si>
  <si>
    <t>Any outcome listed under C&amp;O if not previously conducted.</t>
  </si>
  <si>
    <t>* Agreement regarding exercise type, scenario, capabilities, tasks, and objectives</t>
  </si>
  <si>
    <t>* Consensus on traget exercise timeframeand the date/time on next planning meeting.</t>
  </si>
  <si>
    <t>* Identification of participating entities.</t>
  </si>
  <si>
    <t>Clearly defined exercise objectives and aligned core capabilities</t>
  </si>
  <si>
    <t>Initial capability targets and critical tasks (to be confirmed prior to MPM)</t>
  </si>
  <si>
    <t xml:space="preserve"> Identified exercise scenario variables (weather, rad release above PAG, State KI criteria met, starting ECL, min. 1 hr between ECLs, etc.)</t>
  </si>
  <si>
    <t>List of participating organizations and venues</t>
  </si>
  <si>
    <t>Anticipated extent of play input</t>
  </si>
  <si>
    <t>Draft EXPLAN (optional, can use trifold brochure instead)</t>
  </si>
  <si>
    <t>Refined exercise timeline and milestones document</t>
  </si>
  <si>
    <t>Determination of preferred communications methods amongst EPT members</t>
  </si>
  <si>
    <t>Clearly identified and assigned responsibilities for exercise logistics issues</t>
  </si>
  <si>
    <t>List of tasks to complete by the MPM with established dates and responsibile party identified</t>
  </si>
  <si>
    <t>Agreed upon date, time, location for MPM</t>
  </si>
  <si>
    <t>Follow-On:</t>
  </si>
  <si>
    <t>Meeting notes and roster completed and distributed within 1 week</t>
  </si>
  <si>
    <t>Reserve facility for MPM</t>
  </si>
  <si>
    <t>Setup conference bridge/webinar for MPM</t>
  </si>
  <si>
    <t>Midterm Planning Meeting Checklist</t>
  </si>
  <si>
    <r>
      <rPr>
        <b/>
        <sz val="12"/>
        <color theme="1"/>
        <rFont val="Calibri"/>
        <family val="2"/>
        <scheme val="minor"/>
      </rPr>
      <t>Meeting Focus</t>
    </r>
    <r>
      <rPr>
        <sz val="12"/>
        <color theme="1"/>
        <rFont val="Calibri"/>
        <family val="2"/>
        <scheme val="minor"/>
      </rPr>
      <t xml:space="preserve"> - to discuss:</t>
    </r>
  </si>
  <si>
    <t>Exercise organization and staffing</t>
  </si>
  <si>
    <t>Scheduling</t>
  </si>
  <si>
    <t>Logistics</t>
  </si>
  <si>
    <t>Administrative requirements</t>
  </si>
  <si>
    <r>
      <rPr>
        <b/>
        <sz val="12"/>
        <color theme="1"/>
        <rFont val="Calibri"/>
        <family val="2"/>
        <scheme val="minor"/>
      </rPr>
      <t>Review draft documentation</t>
    </r>
    <r>
      <rPr>
        <sz val="12"/>
        <color theme="1"/>
        <rFont val="Calibri"/>
        <family val="2"/>
        <scheme val="minor"/>
      </rPr>
      <t xml:space="preserve"> (C/E Handbook, ExPlan/Tri-fold, MSEL (if not separate meeting)</t>
    </r>
  </si>
  <si>
    <t>Draft Exercise documentation (C/E Handbook, Extent of Play, MSEL, ExPlan/Tri-fold, Weather Injects, etc.)</t>
  </si>
  <si>
    <t>Preps for MPM</t>
  </si>
  <si>
    <t>Obtain conference bridge/webinar info</t>
  </si>
  <si>
    <t>Sign-in roster</t>
  </si>
  <si>
    <t>Comments on exercise documentation</t>
  </si>
  <si>
    <t>Identification of venue artificialities or limitations</t>
  </si>
  <si>
    <t xml:space="preserve">Agreement on final logistical items. (SIMCELL names/training dates, venue lunches, etc.) </t>
  </si>
  <si>
    <t>Assignment of additional responsibilities</t>
  </si>
  <si>
    <t>Fully reviewed ExPlan/Tri-fold</t>
  </si>
  <si>
    <t>Draft C/E Handbook (with EEGs, if used)</t>
  </si>
  <si>
    <t>Fully reviewed exercise scenario timeline which is typically the MSEL (if separate MSEL meeting will not be held)</t>
  </si>
  <si>
    <t>Agreed upon date, time, location for MSEL meeting and/or FPM</t>
  </si>
  <si>
    <t>Reserve facility for MSEL Meeting and/or FPM</t>
  </si>
  <si>
    <t>Setup conference bridge/webinar for MSEL Meeting and/or FPM</t>
  </si>
  <si>
    <t>MSEL Meeting Checklist</t>
  </si>
  <si>
    <t>Event synopsis</t>
  </si>
  <si>
    <t>Expected participant responses</t>
  </si>
  <si>
    <t>Objectives and core capabilities to be addressed</t>
  </si>
  <si>
    <t>Responsible personnel (Controller or SimCell)</t>
  </si>
  <si>
    <t>Draft MSEL and Extent of Play documents</t>
  </si>
  <si>
    <t xml:space="preserve">Remind EPT members to bring copy (hard or digital) of plan/procedures </t>
  </si>
  <si>
    <t>Preps for MSEL Meeting</t>
  </si>
  <si>
    <t>Tasks, conditions, and standard required to meet objectives</t>
  </si>
  <si>
    <t>Key events and critical tasks are discussed and incorporated/highlighted in MSEL</t>
  </si>
  <si>
    <t>Event originator, target player(s), expected player actions, and timeframe</t>
  </si>
  <si>
    <t>Contingency injects to prompt player action, if needed (usually for key events and critical tasks)</t>
  </si>
  <si>
    <t>Scenario injects and timeline</t>
  </si>
  <si>
    <t>Draft document revision</t>
  </si>
  <si>
    <t>Identified logistics required (to support scenario)</t>
  </si>
  <si>
    <t>Reserve facility for FPM</t>
  </si>
  <si>
    <t>Setup conference bridge/webinar for FPM</t>
  </si>
  <si>
    <t>Final Planning Meeting Checklist</t>
  </si>
  <si>
    <t xml:space="preserve">Agenda </t>
  </si>
  <si>
    <r>
      <t>Final copies of Exercise documentation (C/E Handbook, Extent of Play, MSEL, ExPlan/Tri-Fold, Weather Injects, etc.)</t>
    </r>
    <r>
      <rPr>
        <b/>
        <sz val="12"/>
        <color rgb="FFC00000"/>
        <rFont val="Calibri"/>
        <family val="2"/>
        <scheme val="minor"/>
      </rPr>
      <t xml:space="preserve"> </t>
    </r>
  </si>
  <si>
    <t>Instructions to review documents prior to FPM.  Capture any issues/errors, and concerns for discussion at FPM.</t>
  </si>
  <si>
    <t>Preps for FPM</t>
  </si>
  <si>
    <t xml:space="preserve">Obtain conference bridge/webinar info </t>
  </si>
  <si>
    <t xml:space="preserve">Upload slides to webinar or "Share Screen" </t>
  </si>
  <si>
    <t xml:space="preserve">Hard copies of materials </t>
  </si>
  <si>
    <t xml:space="preserve">Laptop/projector setup </t>
  </si>
  <si>
    <t>Final comments on exercise documentation</t>
  </si>
  <si>
    <t>Conduct comprehensive, final review and approve all remaining draft exercise documents</t>
  </si>
  <si>
    <t>Resolve any open exercise planning issues and identify last-minute concerns</t>
  </si>
  <si>
    <t>Review all exercise logistical activities (e.g., schedule, special needs)</t>
  </si>
  <si>
    <t>Exercise documents and materials are approved</t>
  </si>
  <si>
    <t>Attendees understand and approve exercise</t>
  </si>
  <si>
    <t>Last-minute issues resolved</t>
  </si>
  <si>
    <t>Logistical elements identified and confirmed</t>
  </si>
  <si>
    <t>Reminder of post-exercise debrief and preparation of AAR document deadlines</t>
  </si>
  <si>
    <t xml:space="preserve">Reserve facility for Controller/evaluator debrief </t>
  </si>
  <si>
    <t xml:space="preserve">Setup conference bridge/webinar for Controller/Evaluator debrief </t>
  </si>
  <si>
    <r>
      <t xml:space="preserve">Submit draft exercise scenarios (i.e., radiological data) </t>
    </r>
    <r>
      <rPr>
        <b/>
        <sz val="11"/>
        <color theme="1"/>
        <rFont val="Calibri"/>
        <family val="2"/>
        <scheme val="minor"/>
      </rPr>
      <t>and MSEL</t>
    </r>
    <r>
      <rPr>
        <sz val="11"/>
        <color theme="1"/>
        <rFont val="Calibri"/>
        <family val="2"/>
        <scheme val="minor"/>
      </rPr>
      <t xml:space="preserve"> for FEMA technical review. </t>
    </r>
  </si>
  <si>
    <t>Conduct EE C/E Briefing (AM)</t>
  </si>
  <si>
    <t>Conduct DR C/E briefing (AM)</t>
  </si>
  <si>
    <r>
      <t>Conduct EE SIMCELL Training (</t>
    </r>
    <r>
      <rPr>
        <sz val="11"/>
        <rFont val="Symbol"/>
        <family val="1"/>
        <charset val="2"/>
      </rPr>
      <t>»</t>
    </r>
    <r>
      <rPr>
        <sz val="11"/>
        <rFont val="Calibri"/>
        <family val="2"/>
        <scheme val="minor"/>
      </rPr>
      <t>1400-1530)</t>
    </r>
  </si>
  <si>
    <r>
      <t>Conduct DR SimCell Training (</t>
    </r>
    <r>
      <rPr>
        <sz val="11"/>
        <color theme="1"/>
        <rFont val="Symbol"/>
        <family val="1"/>
        <charset val="2"/>
      </rPr>
      <t>»</t>
    </r>
    <r>
      <rPr>
        <sz val="11"/>
        <color theme="1"/>
        <rFont val="Calibri"/>
        <family val="2"/>
        <scheme val="minor"/>
      </rPr>
      <t>1400-1530)</t>
    </r>
  </si>
  <si>
    <t xml:space="preserve">Establish or confirm exercise date(s). </t>
  </si>
  <si>
    <t>REP Program Demonstration Guidance: Exercise Milestones</t>
  </si>
  <si>
    <r>
      <rPr>
        <b/>
        <sz val="11"/>
        <color theme="1"/>
        <rFont val="Calibri"/>
        <family val="2"/>
        <scheme val="minor"/>
      </rPr>
      <t>Conduct Initial Planning Meeting (IPM)</t>
    </r>
    <r>
      <rPr>
        <sz val="11"/>
        <color theme="1"/>
        <rFont val="Calibri"/>
        <family val="2"/>
        <scheme val="minor"/>
      </rPr>
      <t xml:space="preserve"> to include Concepts and Objectives (C&amp;O) Meeting if necessary. </t>
    </r>
  </si>
  <si>
    <t>State, OROs, Utility, FEMA</t>
  </si>
  <si>
    <r>
      <rPr>
        <b/>
        <sz val="12"/>
        <color theme="1"/>
        <rFont val="Calibri"/>
        <family val="2"/>
        <scheme val="minor"/>
      </rPr>
      <t>Read Ahead Packet</t>
    </r>
    <r>
      <rPr>
        <sz val="12"/>
        <color theme="1"/>
        <rFont val="Calibri"/>
        <family val="2"/>
        <scheme val="minor"/>
      </rPr>
      <t xml:space="preserve">. Prepare and distribute read ahead packet for attendees at least </t>
    </r>
    <r>
      <rPr>
        <b/>
        <sz val="12"/>
        <color theme="1"/>
        <rFont val="Calibri"/>
        <family val="2"/>
        <scheme val="minor"/>
      </rPr>
      <t>1 week prior</t>
    </r>
    <r>
      <rPr>
        <sz val="12"/>
        <color theme="1"/>
        <rFont val="Calibri"/>
        <family val="2"/>
        <scheme val="minor"/>
      </rPr>
      <t>.</t>
    </r>
  </si>
  <si>
    <t>Slide handout (3 slides/page w/ lines for notes) for attendees</t>
  </si>
  <si>
    <t xml:space="preserve">Identification of participating entities. Name/contact info on who approves EOP for each participating organization. </t>
  </si>
  <si>
    <t xml:space="preserve">Weather conditions (wind speed/direction, precipitation, stability class, temperature range, etc.) This is required IOT generate Wx Injects for jurisdictions. </t>
  </si>
  <si>
    <t>Confirm venue/virtual platform</t>
  </si>
  <si>
    <t>Confirm venue and/or virtual platform</t>
  </si>
  <si>
    <t>Sign-in roster (Name/organization)</t>
  </si>
  <si>
    <r>
      <rPr>
        <b/>
        <sz val="12"/>
        <color theme="1"/>
        <rFont val="Calibri"/>
        <family val="2"/>
        <scheme val="minor"/>
      </rPr>
      <t>Meeting Focus</t>
    </r>
    <r>
      <rPr>
        <sz val="12"/>
        <color theme="1"/>
        <rFont val="Calibri"/>
        <family val="2"/>
        <scheme val="minor"/>
      </rPr>
      <t xml:space="preserve"> - gather input from EPT on:</t>
    </r>
  </si>
  <si>
    <t xml:space="preserve">List of  objectives (i.e., exercise criterion) to be demonstrated by each participating venue.  Ask if there are any areas for improvement that need to be re-demonstarted to document that an Improvement Plan item was corrected. </t>
  </si>
  <si>
    <t>Paper (or digital) copies of EPZ Map (10-mile (plume) and 50-mile (ingestion) maps). Map of exercise area(s)</t>
  </si>
  <si>
    <t>Hazard specific information (radiological release?, above or below PAGs, State criteria for KI met?)</t>
  </si>
  <si>
    <t>Design requirements (must meet needs for counties and State to demostrate objectives)</t>
  </si>
  <si>
    <t>Conditions (assumptions, artificialities, authorized simulations)</t>
  </si>
  <si>
    <t>Copies of presentation briefing following the Discussion Points below. (Use PowerPoint Handout (3 slides/page w/ lines for notes)</t>
  </si>
  <si>
    <t>Upload slides to webinar or "Share Screen". Select someone to monitor chat and raised hands</t>
  </si>
  <si>
    <t xml:space="preserve">Scenario and timeline development. Discuss Evaluated Exercise (EE) and Dress Rehearsal (DR) timelines. </t>
  </si>
  <si>
    <r>
      <t xml:space="preserve">Completed injects </t>
    </r>
    <r>
      <rPr>
        <b/>
        <sz val="12"/>
        <color rgb="FFFF0000"/>
        <rFont val="Calibri"/>
        <family val="2"/>
        <scheme val="minor"/>
      </rPr>
      <t>(imperative if MSEL meeting not held)</t>
    </r>
  </si>
  <si>
    <t>Hard copies of draft MSEL and Extent of Play document</t>
  </si>
  <si>
    <t>Sign-in roster (name/organization)</t>
  </si>
  <si>
    <r>
      <rPr>
        <b/>
        <sz val="12"/>
        <color theme="1"/>
        <rFont val="Calibri"/>
        <family val="2"/>
        <scheme val="minor"/>
      </rPr>
      <t>Meeting Focus</t>
    </r>
    <r>
      <rPr>
        <sz val="12"/>
        <color theme="1"/>
        <rFont val="Calibri"/>
        <family val="2"/>
        <scheme val="minor"/>
      </rPr>
      <t xml:space="preserve"> - To ensure final review/concurrence of documentation (C/E Handbook, ExPlan/Brochure, MSEL, injects, etc.)</t>
    </r>
  </si>
  <si>
    <r>
      <rPr>
        <b/>
        <sz val="11"/>
        <color theme="1"/>
        <rFont val="Calibri"/>
        <family val="2"/>
        <scheme val="minor"/>
      </rPr>
      <t>Concepts &amp; Objectives Meeting (C&amp;O)</t>
    </r>
    <r>
      <rPr>
        <sz val="11"/>
        <color theme="1"/>
        <rFont val="Calibri"/>
        <family val="2"/>
        <scheme val="minor"/>
      </rPr>
      <t xml:space="preserve"> see C&amp;O worksheet for agenda development, read ahead packet, discussion points, outcomes and follow-ons. </t>
    </r>
  </si>
  <si>
    <t xml:space="preserve">Review/confirmation of "high level" scenario timeline (from location).  This does NOT mean the radiological data. </t>
  </si>
  <si>
    <t>Scenario timeline(s) (from Location/Site)</t>
  </si>
  <si>
    <t>Identify source document(s) and availability needed to produce draft exercise documents and presentations. (e.g., Location/Site Exercise scenario, exercise timeline, Radiation data from Location/Site Simulator for DOH review then FEMA review/approval (i.e., SME technical review of hazard specific info),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</si>
</sst>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sz val="14"/>
      <color theme="1"/>
      <name val="Wingdings 2"/>
      <family val="1"/>
      <charset val="2"/>
    </font>
    <font>
      <b/>
      <sz val="12"/>
      <color theme="1"/>
      <name val="Calibri"/>
      <family val="2"/>
      <scheme val="minor"/>
    </font>
    <font>
      <b/>
      <sz val="14"/>
      <color theme="0"/>
      <name val="Calibri"/>
      <family val="2"/>
      <scheme val="minor"/>
    </font>
    <font>
      <b/>
      <sz val="11"/>
      <color theme="1"/>
      <name val="Calibri"/>
      <family val="2"/>
      <scheme val="minor"/>
    </font>
    <font>
      <b/>
      <sz val="11"/>
      <color rgb="FF00B0F0"/>
      <name val="Calibri"/>
      <family val="2"/>
      <scheme val="minor"/>
    </font>
    <font>
      <b/>
      <sz val="12"/>
      <color rgb="FFC00000"/>
      <name val="Calibri"/>
      <family val="2"/>
      <scheme val="minor"/>
    </font>
    <font>
      <sz val="11"/>
      <name val="Calibri"/>
      <family val="2"/>
      <scheme val="minor"/>
    </font>
    <font>
      <b/>
      <sz val="11"/>
      <name val="Calibri"/>
      <family val="2"/>
      <scheme val="minor"/>
    </font>
    <font>
      <sz val="11"/>
      <name val="Symbol"/>
      <family val="1"/>
      <charset val="2"/>
    </font>
    <font>
      <sz val="11"/>
      <color theme="1"/>
      <name val="Symbol"/>
      <family val="1"/>
      <charset val="2"/>
    </font>
    <font>
      <sz val="9"/>
      <color indexed="81"/>
      <name val="Tahoma"/>
      <charset val="1"/>
    </font>
    <font>
      <b/>
      <sz val="9"/>
      <color indexed="81"/>
      <name val="Tahoma"/>
      <charset val="1"/>
    </font>
    <font>
      <sz val="9"/>
      <color indexed="81"/>
      <name val="Tahoma"/>
      <family val="2"/>
    </font>
    <font>
      <b/>
      <sz val="9"/>
      <color indexed="81"/>
      <name val="Tahoma"/>
      <family val="2"/>
    </font>
    <font>
      <b/>
      <sz val="12"/>
      <color rgb="FFFF0000"/>
      <name val="Calibri"/>
      <family val="2"/>
      <scheme val="minor"/>
    </font>
  </fonts>
  <fills count="9">
    <fill>
      <patternFill patternType="none"/>
    </fill>
    <fill>
      <patternFill patternType="gray125"/>
    </fill>
    <fill>
      <patternFill patternType="solid">
        <fgColor theme="4"/>
      </patternFill>
    </fill>
    <fill>
      <patternFill patternType="solid">
        <fgColor theme="8" tint="-0.249977111117893"/>
        <bgColor indexed="64"/>
      </patternFill>
    </fill>
    <fill>
      <patternFill patternType="solid">
        <fgColor theme="0" tint="-0.14999847407452621"/>
        <bgColor indexed="64"/>
      </patternFill>
    </fill>
    <fill>
      <patternFill patternType="solid">
        <fgColor rgb="FF2F75B5"/>
        <bgColor indexed="64"/>
      </patternFill>
    </fill>
    <fill>
      <patternFill patternType="solid">
        <fgColor theme="7" tint="0.79998168889431442"/>
        <bgColor indexed="64"/>
      </patternFill>
    </fill>
    <fill>
      <patternFill patternType="solid">
        <fgColor theme="9" tint="0.3999450666829432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2">
    <xf numFmtId="0" fontId="0" fillId="0" borderId="0"/>
    <xf numFmtId="0" fontId="2" fillId="2" borderId="0" applyNumberFormat="0" applyBorder="0" applyAlignment="0" applyProtection="0"/>
  </cellStyleXfs>
  <cellXfs count="100">
    <xf numFmtId="0" fontId="0" fillId="0" borderId="0" xfId="0"/>
    <xf numFmtId="0" fontId="0" fillId="0" borderId="0" xfId="0" applyAlignment="1">
      <alignment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14" fontId="0" fillId="4" borderId="1" xfId="0" applyNumberFormat="1" applyFill="1" applyBorder="1" applyAlignment="1">
      <alignment horizontal="center" vertical="center"/>
    </xf>
    <xf numFmtId="0" fontId="0" fillId="4" borderId="1" xfId="0" applyFill="1" applyBorder="1" applyAlignment="1">
      <alignment vertical="center" wrapText="1"/>
    </xf>
    <xf numFmtId="0" fontId="4" fillId="0" borderId="0" xfId="0" applyFont="1"/>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5" fillId="0" borderId="2" xfId="0" applyFont="1" applyBorder="1" applyAlignment="1">
      <alignment vertical="center"/>
    </xf>
    <xf numFmtId="0" fontId="4" fillId="0" borderId="12" xfId="0" applyFont="1" applyBorder="1" applyAlignment="1">
      <alignmen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xf numFmtId="0" fontId="6" fillId="0" borderId="7" xfId="0" applyFont="1" applyBorder="1" applyAlignment="1">
      <alignment vertical="center"/>
    </xf>
    <xf numFmtId="0" fontId="6" fillId="0" borderId="8" xfId="0" applyFont="1" applyBorder="1" applyAlignment="1">
      <alignment vertical="center"/>
    </xf>
    <xf numFmtId="0" fontId="4" fillId="0" borderId="10" xfId="0" applyFont="1" applyBorder="1" applyAlignment="1">
      <alignment vertical="center" wrapText="1"/>
    </xf>
    <xf numFmtId="0" fontId="5" fillId="0" borderId="0" xfId="0" applyFont="1" applyAlignment="1">
      <alignment vertical="top"/>
    </xf>
    <xf numFmtId="0" fontId="5" fillId="0" borderId="2" xfId="0" applyFont="1" applyBorder="1" applyAlignment="1">
      <alignment vertical="top"/>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3" xfId="0" applyFont="1" applyBorder="1" applyAlignment="1">
      <alignment horizontal="center" vertical="top"/>
    </xf>
    <xf numFmtId="0" fontId="4" fillId="0" borderId="16" xfId="0" applyFont="1" applyBorder="1" applyAlignment="1">
      <alignment vertical="center" wrapText="1"/>
    </xf>
    <xf numFmtId="0" fontId="6" fillId="0" borderId="6" xfId="0" applyFont="1" applyBorder="1" applyAlignment="1">
      <alignment horizontal="center" vertical="top"/>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8" xfId="0" applyFont="1" applyFill="1" applyBorder="1" applyAlignment="1">
      <alignment vertical="center"/>
    </xf>
    <xf numFmtId="0" fontId="1" fillId="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center" vertical="center"/>
    </xf>
    <xf numFmtId="14"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vertical="center" wrapText="1"/>
    </xf>
    <xf numFmtId="0" fontId="6" fillId="0" borderId="9" xfId="0" applyFont="1" applyBorder="1" applyAlignment="1">
      <alignment horizontal="center" vertical="center" wrapText="1"/>
    </xf>
    <xf numFmtId="0" fontId="4" fillId="0" borderId="0" xfId="0" applyFont="1" applyAlignment="1">
      <alignment wrapText="1"/>
    </xf>
    <xf numFmtId="0" fontId="0" fillId="0" borderId="20"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21" xfId="0" applyFill="1" applyBorder="1" applyAlignment="1">
      <alignment horizontal="center" vertical="center"/>
    </xf>
    <xf numFmtId="0" fontId="0" fillId="0" borderId="0" xfId="0" applyFill="1"/>
    <xf numFmtId="0" fontId="0" fillId="0" borderId="20" xfId="0" applyFill="1" applyBorder="1" applyAlignment="1">
      <alignment horizontal="center" vertical="center" wrapText="1"/>
    </xf>
    <xf numFmtId="0" fontId="11" fillId="0" borderId="0" xfId="0" applyFont="1" applyFill="1"/>
    <xf numFmtId="0" fontId="11" fillId="0" borderId="20" xfId="1" applyFont="1" applyFill="1" applyBorder="1" applyAlignment="1">
      <alignment horizontal="center" vertical="center"/>
    </xf>
    <xf numFmtId="14" fontId="11" fillId="0" borderId="1" xfId="1" applyNumberFormat="1" applyFont="1" applyFill="1" applyBorder="1" applyAlignment="1">
      <alignment horizontal="center" vertical="center"/>
    </xf>
    <xf numFmtId="0" fontId="11" fillId="0" borderId="1" xfId="1" applyFont="1" applyFill="1" applyBorder="1" applyAlignment="1">
      <alignment vertical="center" wrapText="1"/>
    </xf>
    <xf numFmtId="0" fontId="11" fillId="0" borderId="21" xfId="1" applyFont="1" applyFill="1" applyBorder="1" applyAlignment="1">
      <alignment horizontal="center" vertical="center"/>
    </xf>
    <xf numFmtId="0" fontId="0" fillId="0" borderId="20"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vertical="top"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xf>
    <xf numFmtId="14" fontId="11" fillId="6" borderId="1" xfId="1" applyNumberFormat="1" applyFont="1" applyFill="1" applyBorder="1" applyAlignment="1">
      <alignment horizontal="center" vertical="center"/>
    </xf>
    <xf numFmtId="0" fontId="11" fillId="6" borderId="1" xfId="1" applyFont="1" applyFill="1" applyBorder="1" applyAlignment="1">
      <alignment vertical="center" wrapText="1"/>
    </xf>
    <xf numFmtId="0" fontId="11" fillId="6" borderId="21" xfId="1" applyFont="1" applyFill="1" applyBorder="1" applyAlignment="1">
      <alignment horizontal="center" vertical="center"/>
    </xf>
    <xf numFmtId="14" fontId="11" fillId="7" borderId="1" xfId="1" applyNumberFormat="1" applyFont="1" applyFill="1" applyBorder="1" applyAlignment="1">
      <alignment horizontal="center" vertical="center"/>
    </xf>
    <xf numFmtId="0" fontId="11" fillId="7" borderId="1" xfId="1" applyFont="1" applyFill="1" applyBorder="1" applyAlignment="1">
      <alignment vertical="center" wrapText="1"/>
    </xf>
    <xf numFmtId="0" fontId="11" fillId="7" borderId="21" xfId="1" applyFont="1" applyFill="1" applyBorder="1" applyAlignment="1">
      <alignment horizontal="center" vertical="center"/>
    </xf>
    <xf numFmtId="0" fontId="11" fillId="6" borderId="20"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3" fillId="0" borderId="0" xfId="0" applyFont="1"/>
    <xf numFmtId="0" fontId="0" fillId="0" borderId="0" xfId="0" applyFont="1" applyAlignment="1">
      <alignment horizontal="center" vertical="center"/>
    </xf>
    <xf numFmtId="0" fontId="0" fillId="0" borderId="0" xfId="0" applyFont="1"/>
    <xf numFmtId="0" fontId="0" fillId="0" borderId="0" xfId="0" applyFont="1" applyFill="1"/>
    <xf numFmtId="0" fontId="0" fillId="0" borderId="0" xfId="0" applyFont="1" applyAlignment="1">
      <alignment vertical="center"/>
    </xf>
    <xf numFmtId="0" fontId="0" fillId="0" borderId="0" xfId="0" applyAlignment="1">
      <alignment horizontal="right"/>
    </xf>
    <xf numFmtId="14" fontId="0" fillId="8" borderId="1" xfId="0" applyNumberFormat="1" applyFill="1" applyBorder="1" applyAlignment="1">
      <alignment horizontal="center" vertical="center"/>
    </xf>
    <xf numFmtId="14" fontId="11" fillId="8" borderId="1" xfId="0" applyNumberFormat="1" applyFont="1" applyFill="1" applyBorder="1" applyAlignment="1">
      <alignment horizontal="center" vertical="center"/>
    </xf>
    <xf numFmtId="0" fontId="8" fillId="0" borderId="1" xfId="0" applyFont="1" applyBorder="1" applyAlignment="1">
      <alignment vertical="center" wrapText="1"/>
    </xf>
    <xf numFmtId="0" fontId="0" fillId="0" borderId="1" xfId="0" applyBorder="1" applyAlignment="1">
      <alignment horizontal="left" vertical="top" wrapText="1"/>
    </xf>
    <xf numFmtId="0" fontId="0" fillId="0" borderId="20" xfId="0" applyBorder="1" applyAlignment="1">
      <alignment horizontal="center" vertical="top" wrapText="1"/>
    </xf>
    <xf numFmtId="14" fontId="0" fillId="0" borderId="1" xfId="0" applyNumberFormat="1" applyBorder="1" applyAlignment="1">
      <alignment horizontal="center" vertical="top" wrapText="1"/>
    </xf>
    <xf numFmtId="0" fontId="4" fillId="0" borderId="14" xfId="0" applyFont="1" applyFill="1" applyBorder="1" applyAlignment="1">
      <alignment vertical="center" wrapText="1"/>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15" xfId="0" applyFont="1" applyBorder="1" applyAlignment="1">
      <alignment vertical="center" wrapText="1"/>
    </xf>
    <xf numFmtId="0" fontId="5" fillId="0" borderId="0" xfId="0" applyFont="1" applyAlignment="1">
      <alignment vertical="top" wrapText="1"/>
    </xf>
    <xf numFmtId="0" fontId="0" fillId="0" borderId="21" xfId="0" applyBorder="1" applyAlignment="1">
      <alignment horizontal="center" vertical="top" wrapText="1"/>
    </xf>
    <xf numFmtId="0" fontId="3" fillId="0" borderId="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cellXfs>
  <cellStyles count="2">
    <cellStyle name="Accent1" xfId="1" builtinId="29"/>
    <cellStyle name="Normal" xfId="0" builtinId="0"/>
  </cellStyles>
  <dxfs count="0"/>
  <tableStyles count="0" defaultTableStyle="TableStyleMedium2" defaultPivotStyle="PivotStyleLight16"/>
  <colors>
    <mruColors>
      <color rgb="FF046DE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182880</xdr:colOff>
      <xdr:row>2</xdr:row>
      <xdr:rowOff>30480</xdr:rowOff>
    </xdr:from>
    <xdr:to>
      <xdr:col>10</xdr:col>
      <xdr:colOff>579120</xdr:colOff>
      <xdr:row>11</xdr:row>
      <xdr:rowOff>106680</xdr:rowOff>
    </xdr:to>
    <xdr:sp macro="" textlink="">
      <xdr:nvSpPr>
        <xdr:cNvPr id="2" name="TextBox 1">
          <a:extLst>
            <a:ext uri="{FF2B5EF4-FFF2-40B4-BE49-F238E27FC236}">
              <a16:creationId xmlns:a16="http://schemas.microsoft.com/office/drawing/2014/main" id="{10B9BC0E-25FE-4260-9B2B-C7209B81ACA1}"/>
            </a:ext>
          </a:extLst>
        </xdr:cNvPr>
        <xdr:cNvSpPr txBox="1"/>
      </xdr:nvSpPr>
      <xdr:spPr>
        <a:xfrm>
          <a:off x="6873240" y="982980"/>
          <a:ext cx="3444240" cy="3063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Possible Conflicts</a:t>
          </a:r>
        </a:p>
        <a:p>
          <a:endParaRPr lang="en-US" sz="1100"/>
        </a:p>
        <a:p>
          <a:r>
            <a:rPr lang="en-US" sz="1100"/>
            <a:t>2/24/21 CR22 IPM Planning Meeting</a:t>
          </a:r>
        </a:p>
        <a:p>
          <a:r>
            <a:rPr lang="en-US" sz="1100" b="1"/>
            <a:t>3/4/21 Tentive</a:t>
          </a:r>
          <a:r>
            <a:rPr lang="en-US" sz="1100" b="1" baseline="0"/>
            <a:t> CGS IPM</a:t>
          </a:r>
        </a:p>
        <a:p>
          <a:r>
            <a:rPr lang="en-US" sz="1100" b="0" baseline="0"/>
            <a:t>3/4/21 CAP Review meeting</a:t>
          </a:r>
          <a:endParaRPr lang="en-US" sz="1100" b="0"/>
        </a:p>
        <a:p>
          <a:r>
            <a:rPr lang="en-US" sz="1100" b="0"/>
            <a:t>3/9/21 CGS ERO Drill</a:t>
          </a:r>
        </a:p>
        <a:p>
          <a:r>
            <a:rPr lang="en-US" sz="1100"/>
            <a:t>3/12/21 CR22 IPM Planning Meeting</a:t>
          </a:r>
        </a:p>
        <a:p>
          <a:r>
            <a:rPr lang="en-US" sz="1100"/>
            <a:t>3/17/21 CR22 WA Sync meeting</a:t>
          </a:r>
        </a:p>
        <a:p>
          <a:r>
            <a:rPr lang="en-US" sz="1100" b="0"/>
            <a:t>3/18/21 Tentative Issues meeting</a:t>
          </a:r>
        </a:p>
        <a:p>
          <a:r>
            <a:rPr lang="en-US" sz="1100" b="1"/>
            <a:t>3/18/21 CR22 IPM</a:t>
          </a:r>
        </a:p>
        <a:p>
          <a:r>
            <a:rPr lang="en-US" sz="1100"/>
            <a:t>4/1/21 CR22 Leadership Workday (9am-3pm)</a:t>
          </a:r>
        </a:p>
        <a:p>
          <a:r>
            <a:rPr lang="en-US" sz="1100" b="0"/>
            <a:t>4/6/21 CGS ERO Drill</a:t>
          </a:r>
        </a:p>
        <a:p>
          <a:r>
            <a:rPr lang="en-US" sz="1100"/>
            <a:t>4/7/21 SEOC Workgroup -Submit staffing patterns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06803-B84F-4AA5-ABEC-6A8871334585}">
  <sheetPr>
    <tabColor theme="9" tint="-0.249977111117893"/>
  </sheetPr>
  <dimension ref="A1:L52"/>
  <sheetViews>
    <sheetView tabSelected="1" view="pageBreakPreview" topLeftCell="A41" zoomScale="125" zoomScaleNormal="100" zoomScaleSheetLayoutView="125" workbookViewId="0">
      <selection activeCell="N47" sqref="N47"/>
    </sheetView>
  </sheetViews>
  <sheetFormatPr defaultRowHeight="14.4" x14ac:dyDescent="0.3"/>
  <cols>
    <col min="1" max="1" width="15.109375" style="2" customWidth="1"/>
    <col min="2" max="2" width="12.44140625" style="2" customWidth="1"/>
    <col min="3" max="3" width="45.109375" style="1" customWidth="1"/>
    <col min="4" max="4" width="18.5546875" style="2" customWidth="1"/>
    <col min="5" max="5" width="8.88671875" style="1"/>
    <col min="6" max="11" width="0" hidden="1" customWidth="1"/>
  </cols>
  <sheetData>
    <row r="1" spans="1:12" ht="27" customHeight="1" x14ac:dyDescent="0.35">
      <c r="A1" s="92" t="s">
        <v>206</v>
      </c>
      <c r="B1" s="92"/>
      <c r="C1" s="92"/>
      <c r="D1" s="92"/>
      <c r="F1" s="73"/>
    </row>
    <row r="2" spans="1:12" s="2" customFormat="1" ht="48" customHeight="1" x14ac:dyDescent="0.3">
      <c r="A2" s="35" t="s">
        <v>0</v>
      </c>
      <c r="B2" s="36" t="s">
        <v>1</v>
      </c>
      <c r="C2" s="37" t="s">
        <v>2</v>
      </c>
      <c r="D2" s="38" t="s">
        <v>3</v>
      </c>
      <c r="F2" s="74"/>
      <c r="K2" s="78" t="s">
        <v>4</v>
      </c>
      <c r="L2" s="78"/>
    </row>
    <row r="3" spans="1:12" ht="57" customHeight="1" x14ac:dyDescent="0.3">
      <c r="A3" s="39">
        <v>730</v>
      </c>
      <c r="B3" s="3">
        <f>B28-730</f>
        <v>43709</v>
      </c>
      <c r="C3" s="4" t="s">
        <v>5</v>
      </c>
      <c r="D3" s="40" t="s">
        <v>6</v>
      </c>
      <c r="F3" s="75"/>
    </row>
    <row r="4" spans="1:12" x14ac:dyDescent="0.3">
      <c r="A4" s="39">
        <v>365</v>
      </c>
      <c r="B4" s="3">
        <f>B28-365</f>
        <v>44074</v>
      </c>
      <c r="C4" s="4" t="s">
        <v>205</v>
      </c>
      <c r="D4" s="40" t="s">
        <v>6</v>
      </c>
      <c r="F4" s="75"/>
    </row>
    <row r="5" spans="1:12" x14ac:dyDescent="0.3">
      <c r="A5" s="39">
        <v>350</v>
      </c>
      <c r="B5" s="3">
        <f>B28-A5</f>
        <v>44089</v>
      </c>
      <c r="C5" s="4" t="s">
        <v>7</v>
      </c>
      <c r="D5" s="40" t="s">
        <v>8</v>
      </c>
      <c r="F5" s="75"/>
    </row>
    <row r="6" spans="1:12" ht="43.2" x14ac:dyDescent="0.3">
      <c r="A6" s="83">
        <v>275</v>
      </c>
      <c r="B6" s="84">
        <f>B28 - A6</f>
        <v>44164</v>
      </c>
      <c r="C6" s="82" t="s">
        <v>229</v>
      </c>
      <c r="D6" s="91" t="s">
        <v>208</v>
      </c>
      <c r="F6" s="75"/>
    </row>
    <row r="7" spans="1:12" ht="48" customHeight="1" x14ac:dyDescent="0.3">
      <c r="A7" s="39">
        <v>180</v>
      </c>
      <c r="B7" s="79">
        <v>44280</v>
      </c>
      <c r="C7" s="62" t="s">
        <v>207</v>
      </c>
      <c r="D7" s="40" t="s">
        <v>8</v>
      </c>
      <c r="E7"/>
      <c r="F7" s="77"/>
    </row>
    <row r="8" spans="1:12" x14ac:dyDescent="0.3">
      <c r="A8" s="39"/>
      <c r="B8" s="3"/>
      <c r="C8" s="4"/>
      <c r="D8" s="40"/>
      <c r="F8" s="75"/>
    </row>
    <row r="9" spans="1:12" s="53" customFormat="1" x14ac:dyDescent="0.3">
      <c r="A9" s="49">
        <v>141</v>
      </c>
      <c r="B9" s="79">
        <v>44319</v>
      </c>
      <c r="C9" s="51" t="s">
        <v>9</v>
      </c>
      <c r="D9" s="52" t="s">
        <v>10</v>
      </c>
      <c r="F9" s="76"/>
    </row>
    <row r="10" spans="1:12" s="53" customFormat="1" ht="74.25" customHeight="1" x14ac:dyDescent="0.3">
      <c r="A10" s="54">
        <v>120</v>
      </c>
      <c r="B10" s="80">
        <v>44342</v>
      </c>
      <c r="C10" s="51" t="s">
        <v>11</v>
      </c>
      <c r="D10" s="52" t="s">
        <v>8</v>
      </c>
    </row>
    <row r="11" spans="1:12" x14ac:dyDescent="0.3">
      <c r="A11" s="41">
        <v>120</v>
      </c>
      <c r="B11" s="5">
        <f>B28-120</f>
        <v>44319</v>
      </c>
      <c r="C11" s="6" t="s">
        <v>12</v>
      </c>
      <c r="D11" s="42" t="s">
        <v>13</v>
      </c>
      <c r="E11"/>
    </row>
    <row r="12" spans="1:12" ht="43.2" x14ac:dyDescent="0.3">
      <c r="A12" s="39">
        <v>120</v>
      </c>
      <c r="B12" s="50" t="s">
        <v>14</v>
      </c>
      <c r="C12" s="4" t="s">
        <v>15</v>
      </c>
      <c r="D12" s="40" t="s">
        <v>16</v>
      </c>
      <c r="E12"/>
    </row>
    <row r="13" spans="1:12" x14ac:dyDescent="0.3">
      <c r="A13" s="49">
        <v>90</v>
      </c>
      <c r="B13" s="80">
        <v>44342</v>
      </c>
      <c r="C13" s="63" t="s">
        <v>17</v>
      </c>
      <c r="D13" s="52" t="s">
        <v>18</v>
      </c>
      <c r="E13"/>
    </row>
    <row r="14" spans="1:12" s="53" customFormat="1" ht="28.8" x14ac:dyDescent="0.3">
      <c r="A14" s="49">
        <v>90</v>
      </c>
      <c r="B14" s="64">
        <f>B28-90</f>
        <v>44349</v>
      </c>
      <c r="C14" s="63" t="s">
        <v>19</v>
      </c>
      <c r="D14" s="52" t="s">
        <v>10</v>
      </c>
    </row>
    <row r="15" spans="1:12" x14ac:dyDescent="0.3">
      <c r="A15" s="41">
        <v>75</v>
      </c>
      <c r="B15" s="5">
        <f>B28-75</f>
        <v>44364</v>
      </c>
      <c r="C15" s="6" t="s">
        <v>20</v>
      </c>
      <c r="D15" s="42" t="s">
        <v>13</v>
      </c>
      <c r="E15"/>
    </row>
    <row r="16" spans="1:12" ht="28.8" x14ac:dyDescent="0.3">
      <c r="A16" s="39">
        <v>60</v>
      </c>
      <c r="B16" s="3">
        <f>B28-60</f>
        <v>44379</v>
      </c>
      <c r="C16" s="51" t="s">
        <v>200</v>
      </c>
      <c r="D16" s="40" t="s">
        <v>21</v>
      </c>
      <c r="E16"/>
    </row>
    <row r="17" spans="1:5" x14ac:dyDescent="0.3">
      <c r="A17" s="60">
        <v>60</v>
      </c>
      <c r="B17" s="61">
        <f>B28-60</f>
        <v>44379</v>
      </c>
      <c r="C17" s="4" t="s">
        <v>22</v>
      </c>
      <c r="D17" s="52" t="s">
        <v>10</v>
      </c>
      <c r="E17"/>
    </row>
    <row r="18" spans="1:5" x14ac:dyDescent="0.3">
      <c r="A18" s="39">
        <v>60</v>
      </c>
      <c r="B18" s="3">
        <f>B28 - 60</f>
        <v>44379</v>
      </c>
      <c r="C18" s="4" t="s">
        <v>23</v>
      </c>
      <c r="D18" s="40" t="s">
        <v>18</v>
      </c>
      <c r="E18"/>
    </row>
    <row r="19" spans="1:5" x14ac:dyDescent="0.3">
      <c r="A19" s="49">
        <v>45</v>
      </c>
      <c r="B19" s="50">
        <f>B28 - 45</f>
        <v>44394</v>
      </c>
      <c r="C19" s="51" t="s">
        <v>24</v>
      </c>
      <c r="D19" s="52" t="s">
        <v>10</v>
      </c>
      <c r="E19"/>
    </row>
    <row r="20" spans="1:5" x14ac:dyDescent="0.3">
      <c r="A20" s="39">
        <v>45</v>
      </c>
      <c r="B20" s="3">
        <f>B28 - 45</f>
        <v>44394</v>
      </c>
      <c r="C20" s="4" t="s">
        <v>25</v>
      </c>
      <c r="D20" s="40" t="s">
        <v>6</v>
      </c>
      <c r="E20"/>
    </row>
    <row r="21" spans="1:5" x14ac:dyDescent="0.3">
      <c r="A21" s="39">
        <v>45</v>
      </c>
      <c r="B21" s="3">
        <f>B28 - 45</f>
        <v>44394</v>
      </c>
      <c r="C21" s="4" t="s">
        <v>26</v>
      </c>
      <c r="D21" s="40" t="s">
        <v>8</v>
      </c>
      <c r="E21"/>
    </row>
    <row r="22" spans="1:5" x14ac:dyDescent="0.3">
      <c r="A22" s="39">
        <v>35</v>
      </c>
      <c r="B22" s="3">
        <f>B28 - 35</f>
        <v>44404</v>
      </c>
      <c r="C22" s="4" t="s">
        <v>27</v>
      </c>
      <c r="D22" s="40" t="s">
        <v>18</v>
      </c>
      <c r="E22"/>
    </row>
    <row r="23" spans="1:5" ht="28.8" x14ac:dyDescent="0.3">
      <c r="A23" s="41">
        <v>35</v>
      </c>
      <c r="B23" s="5">
        <f>B28 - 35</f>
        <v>44404</v>
      </c>
      <c r="C23" s="6" t="s">
        <v>28</v>
      </c>
      <c r="D23" s="42" t="s">
        <v>13</v>
      </c>
      <c r="E23"/>
    </row>
    <row r="24" spans="1:5" x14ac:dyDescent="0.3">
      <c r="A24" s="39">
        <v>30</v>
      </c>
      <c r="B24" s="79">
        <v>44413</v>
      </c>
      <c r="C24" s="81" t="s">
        <v>29</v>
      </c>
      <c r="D24" s="40" t="s">
        <v>8</v>
      </c>
      <c r="E24"/>
    </row>
    <row r="25" spans="1:5" x14ac:dyDescent="0.3">
      <c r="A25" s="39">
        <v>30</v>
      </c>
      <c r="B25" s="3">
        <f>B28-30</f>
        <v>44409</v>
      </c>
      <c r="C25" s="4" t="s">
        <v>30</v>
      </c>
      <c r="D25" s="40" t="s">
        <v>6</v>
      </c>
      <c r="E25"/>
    </row>
    <row r="26" spans="1:5" x14ac:dyDescent="0.3">
      <c r="A26" s="49">
        <v>1</v>
      </c>
      <c r="B26" s="50">
        <f>B28-A26</f>
        <v>44438</v>
      </c>
      <c r="C26" s="51" t="s">
        <v>204</v>
      </c>
      <c r="D26" s="52" t="s">
        <v>10</v>
      </c>
      <c r="E26"/>
    </row>
    <row r="27" spans="1:5" x14ac:dyDescent="0.3">
      <c r="A27" s="39">
        <v>1</v>
      </c>
      <c r="B27" s="3">
        <f>B28-1</f>
        <v>44438</v>
      </c>
      <c r="C27" s="4" t="s">
        <v>202</v>
      </c>
      <c r="D27" s="40" t="s">
        <v>6</v>
      </c>
      <c r="E27"/>
    </row>
    <row r="28" spans="1:5" ht="28.95" customHeight="1" x14ac:dyDescent="0.3">
      <c r="A28" s="71" t="s">
        <v>31</v>
      </c>
      <c r="B28" s="65">
        <v>44439</v>
      </c>
      <c r="C28" s="66" t="s">
        <v>32</v>
      </c>
      <c r="D28" s="67" t="s">
        <v>10</v>
      </c>
      <c r="E28"/>
    </row>
    <row r="29" spans="1:5" x14ac:dyDescent="0.3">
      <c r="A29" s="56" t="s">
        <v>33</v>
      </c>
      <c r="B29" s="57">
        <f>B28</f>
        <v>44439</v>
      </c>
      <c r="C29" s="58" t="s">
        <v>34</v>
      </c>
      <c r="D29" s="59" t="s">
        <v>10</v>
      </c>
      <c r="E29"/>
    </row>
    <row r="30" spans="1:5" x14ac:dyDescent="0.3">
      <c r="A30" s="56" t="s">
        <v>35</v>
      </c>
      <c r="B30" s="57">
        <f>B28 + 3</f>
        <v>44442</v>
      </c>
      <c r="C30" s="58" t="s">
        <v>36</v>
      </c>
      <c r="D30" s="59" t="s">
        <v>13</v>
      </c>
      <c r="E30"/>
    </row>
    <row r="31" spans="1:5" x14ac:dyDescent="0.3">
      <c r="A31" s="56" t="s">
        <v>37</v>
      </c>
      <c r="B31" s="57">
        <f>B28 + 4</f>
        <v>44443</v>
      </c>
      <c r="C31" s="58" t="s">
        <v>38</v>
      </c>
      <c r="D31" s="59" t="s">
        <v>13</v>
      </c>
      <c r="E31"/>
    </row>
    <row r="32" spans="1:5" x14ac:dyDescent="0.3">
      <c r="A32" s="56">
        <v>1</v>
      </c>
      <c r="B32" s="57">
        <f>B34-A32</f>
        <v>44494</v>
      </c>
      <c r="C32" s="58" t="s">
        <v>203</v>
      </c>
      <c r="D32" s="59" t="s">
        <v>10</v>
      </c>
      <c r="E32"/>
    </row>
    <row r="33" spans="1:5" x14ac:dyDescent="0.3">
      <c r="A33" s="56">
        <v>1</v>
      </c>
      <c r="B33" s="57">
        <f>B34-1</f>
        <v>44494</v>
      </c>
      <c r="C33" s="58" t="s">
        <v>201</v>
      </c>
      <c r="D33" s="59" t="s">
        <v>6</v>
      </c>
      <c r="E33"/>
    </row>
    <row r="34" spans="1:5" ht="39" customHeight="1" x14ac:dyDescent="0.3">
      <c r="A34" s="72" t="s">
        <v>39</v>
      </c>
      <c r="B34" s="68">
        <v>44495</v>
      </c>
      <c r="C34" s="69" t="s">
        <v>40</v>
      </c>
      <c r="D34" s="70" t="s">
        <v>10</v>
      </c>
      <c r="E34"/>
    </row>
    <row r="35" spans="1:5" s="55" customFormat="1" x14ac:dyDescent="0.3">
      <c r="A35" s="56" t="s">
        <v>41</v>
      </c>
      <c r="B35" s="57">
        <f>B34</f>
        <v>44495</v>
      </c>
      <c r="C35" s="58" t="s">
        <v>42</v>
      </c>
      <c r="D35" s="59" t="s">
        <v>10</v>
      </c>
    </row>
    <row r="36" spans="1:5" ht="28.8" x14ac:dyDescent="0.3">
      <c r="A36" s="41" t="s">
        <v>41</v>
      </c>
      <c r="B36" s="5">
        <f>B34</f>
        <v>44495</v>
      </c>
      <c r="C36" s="6" t="s">
        <v>43</v>
      </c>
      <c r="D36" s="42" t="s">
        <v>13</v>
      </c>
      <c r="E36"/>
    </row>
    <row r="37" spans="1:5" ht="28.8" x14ac:dyDescent="0.3">
      <c r="A37" s="41" t="s">
        <v>44</v>
      </c>
      <c r="B37" s="5">
        <f>B34 +1</f>
        <v>44496</v>
      </c>
      <c r="C37" s="6" t="s">
        <v>45</v>
      </c>
      <c r="D37" s="42" t="s">
        <v>13</v>
      </c>
      <c r="E37"/>
    </row>
    <row r="38" spans="1:5" ht="28.8" x14ac:dyDescent="0.3">
      <c r="A38" s="41" t="s">
        <v>46</v>
      </c>
      <c r="B38" s="5">
        <f>B34 + 2</f>
        <v>44497</v>
      </c>
      <c r="C38" s="6" t="s">
        <v>47</v>
      </c>
      <c r="D38" s="42" t="s">
        <v>13</v>
      </c>
      <c r="E38"/>
    </row>
    <row r="39" spans="1:5" x14ac:dyDescent="0.3">
      <c r="A39" s="41" t="s">
        <v>46</v>
      </c>
      <c r="B39" s="5">
        <f>B34 + 2</f>
        <v>44497</v>
      </c>
      <c r="C39" s="6" t="s">
        <v>48</v>
      </c>
      <c r="D39" s="42" t="s">
        <v>13</v>
      </c>
      <c r="E39"/>
    </row>
    <row r="40" spans="1:5" x14ac:dyDescent="0.3">
      <c r="A40" s="41" t="s">
        <v>46</v>
      </c>
      <c r="B40" s="5">
        <f>B34 + 2</f>
        <v>44497</v>
      </c>
      <c r="C40" s="6" t="s">
        <v>49</v>
      </c>
      <c r="D40" s="42" t="s">
        <v>13</v>
      </c>
      <c r="E40"/>
    </row>
    <row r="41" spans="1:5" ht="28.8" x14ac:dyDescent="0.3">
      <c r="A41" s="41" t="s">
        <v>50</v>
      </c>
      <c r="B41" s="5">
        <f>B34 + 3</f>
        <v>44498</v>
      </c>
      <c r="C41" s="6" t="s">
        <v>51</v>
      </c>
      <c r="D41" s="42" t="s">
        <v>13</v>
      </c>
      <c r="E41"/>
    </row>
    <row r="42" spans="1:5" x14ac:dyDescent="0.3">
      <c r="A42" s="41" t="s">
        <v>50</v>
      </c>
      <c r="B42" s="5">
        <f>B34 + 3</f>
        <v>44498</v>
      </c>
      <c r="C42" s="6" t="s">
        <v>52</v>
      </c>
      <c r="D42" s="42" t="s">
        <v>13</v>
      </c>
      <c r="E42"/>
    </row>
    <row r="43" spans="1:5" ht="28.8" x14ac:dyDescent="0.3">
      <c r="A43" s="41" t="s">
        <v>50</v>
      </c>
      <c r="B43" s="5">
        <f>B34 + 3</f>
        <v>44498</v>
      </c>
      <c r="C43" s="6" t="s">
        <v>53</v>
      </c>
      <c r="D43" s="42" t="s">
        <v>54</v>
      </c>
      <c r="E43"/>
    </row>
    <row r="44" spans="1:5" x14ac:dyDescent="0.3">
      <c r="A44" s="41" t="s">
        <v>55</v>
      </c>
      <c r="B44" s="5">
        <f>B34+10</f>
        <v>44505</v>
      </c>
      <c r="C44" s="6" t="s">
        <v>56</v>
      </c>
      <c r="D44" s="42" t="s">
        <v>13</v>
      </c>
      <c r="E44"/>
    </row>
    <row r="45" spans="1:5" ht="34.5" customHeight="1" x14ac:dyDescent="0.3">
      <c r="A45" s="39" t="s">
        <v>57</v>
      </c>
      <c r="B45" s="3">
        <f>B34+20</f>
        <v>44515</v>
      </c>
      <c r="C45" s="4" t="s">
        <v>58</v>
      </c>
      <c r="D45" s="40" t="s">
        <v>18</v>
      </c>
      <c r="E45"/>
    </row>
    <row r="46" spans="1:5" x14ac:dyDescent="0.3">
      <c r="A46" s="41" t="s">
        <v>59</v>
      </c>
      <c r="B46" s="5">
        <f>B34+30</f>
        <v>44525</v>
      </c>
      <c r="C46" s="6" t="s">
        <v>60</v>
      </c>
      <c r="D46" s="42" t="s">
        <v>13</v>
      </c>
      <c r="E46"/>
    </row>
    <row r="47" spans="1:5" ht="28.8" x14ac:dyDescent="0.3">
      <c r="A47" s="39" t="s">
        <v>61</v>
      </c>
      <c r="B47" s="3">
        <f>B34 + 60</f>
        <v>44555</v>
      </c>
      <c r="C47" s="4" t="s">
        <v>62</v>
      </c>
      <c r="D47" s="40" t="s">
        <v>18</v>
      </c>
      <c r="E47"/>
    </row>
    <row r="48" spans="1:5" x14ac:dyDescent="0.3">
      <c r="A48" s="39" t="s">
        <v>63</v>
      </c>
      <c r="B48" s="3">
        <f>B34 + 75</f>
        <v>44570</v>
      </c>
      <c r="C48" s="4" t="s">
        <v>64</v>
      </c>
      <c r="D48" s="40" t="s">
        <v>6</v>
      </c>
      <c r="E48"/>
    </row>
    <row r="49" spans="1:5" x14ac:dyDescent="0.3">
      <c r="A49" s="41" t="s">
        <v>65</v>
      </c>
      <c r="B49" s="5">
        <f>B34+90</f>
        <v>44585</v>
      </c>
      <c r="C49" s="6" t="s">
        <v>66</v>
      </c>
      <c r="D49" s="42" t="s">
        <v>13</v>
      </c>
      <c r="E49"/>
    </row>
    <row r="50" spans="1:5" ht="34.5" customHeight="1" x14ac:dyDescent="0.3">
      <c r="A50" s="39" t="s">
        <v>67</v>
      </c>
      <c r="B50" s="3">
        <f>B34+90</f>
        <v>44585</v>
      </c>
      <c r="C50" s="51" t="s">
        <v>68</v>
      </c>
      <c r="D50" s="40" t="s">
        <v>6</v>
      </c>
      <c r="E50"/>
    </row>
    <row r="51" spans="1:5" ht="28.8" x14ac:dyDescent="0.3">
      <c r="A51" s="41" t="s">
        <v>69</v>
      </c>
      <c r="B51" s="5">
        <f>B34+120</f>
        <v>44615</v>
      </c>
      <c r="C51" s="6" t="s">
        <v>70</v>
      </c>
      <c r="D51" s="42" t="s">
        <v>13</v>
      </c>
      <c r="E51"/>
    </row>
    <row r="52" spans="1:5" x14ac:dyDescent="0.3">
      <c r="A52" s="43" t="s">
        <v>71</v>
      </c>
      <c r="B52" s="44"/>
      <c r="C52" s="46" t="s">
        <v>72</v>
      </c>
      <c r="D52" s="45" t="s">
        <v>6</v>
      </c>
      <c r="E52"/>
    </row>
  </sheetData>
  <mergeCells count="1">
    <mergeCell ref="A1:D1"/>
  </mergeCells>
  <pageMargins left="0.7" right="0.7" top="0.5" bottom="0.5" header="0.3" footer="0.3"/>
  <pageSetup scale="91" orientation="portrait" r:id="rId1"/>
  <headerFooter>
    <oddFooter>&amp;RPrinted: &amp;D</oddFooter>
  </headerFooter>
  <rowBreaks count="1" manualBreakCount="1">
    <brk id="33" max="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255E-98AD-4AC9-8A51-8D0C2E42AA81}">
  <sheetPr>
    <tabColor rgb="FF7030A0"/>
  </sheetPr>
  <dimension ref="A1:C36"/>
  <sheetViews>
    <sheetView view="pageBreakPreview" zoomScale="90" zoomScaleNormal="100" zoomScaleSheetLayoutView="90" workbookViewId="0">
      <selection activeCell="G30" sqref="G30"/>
    </sheetView>
  </sheetViews>
  <sheetFormatPr defaultColWidth="8.88671875" defaultRowHeight="15.6" x14ac:dyDescent="0.3"/>
  <cols>
    <col min="1" max="1" width="4.6640625" style="17" customWidth="1"/>
    <col min="2" max="2" width="4.33203125" style="8" customWidth="1"/>
    <col min="3" max="3" width="86.33203125" style="8" customWidth="1"/>
    <col min="4" max="16384" width="8.88671875" style="7"/>
  </cols>
  <sheetData>
    <row r="1" spans="1:3" ht="31.95" customHeight="1" x14ac:dyDescent="0.3">
      <c r="A1" s="97" t="s">
        <v>73</v>
      </c>
      <c r="B1" s="98"/>
      <c r="C1" s="99"/>
    </row>
    <row r="2" spans="1:3" ht="19.95" customHeight="1" x14ac:dyDescent="0.3">
      <c r="A2" s="13">
        <v>1</v>
      </c>
      <c r="B2" s="93" t="s">
        <v>74</v>
      </c>
      <c r="C2" s="94"/>
    </row>
    <row r="3" spans="1:3" ht="24" customHeight="1" x14ac:dyDescent="0.3">
      <c r="A3" s="13">
        <v>2</v>
      </c>
      <c r="B3" s="93" t="s">
        <v>75</v>
      </c>
      <c r="C3" s="94"/>
    </row>
    <row r="4" spans="1:3" ht="33" customHeight="1" x14ac:dyDescent="0.3">
      <c r="A4" s="32">
        <v>3</v>
      </c>
      <c r="B4" s="93" t="s">
        <v>76</v>
      </c>
      <c r="C4" s="94"/>
    </row>
    <row r="5" spans="1:3" ht="30.75" customHeight="1" x14ac:dyDescent="0.3">
      <c r="A5" s="14">
        <v>4</v>
      </c>
      <c r="B5" s="95" t="s">
        <v>209</v>
      </c>
      <c r="C5" s="96"/>
    </row>
    <row r="6" spans="1:3" ht="17.399999999999999" x14ac:dyDescent="0.3">
      <c r="A6" s="15"/>
      <c r="B6" s="9" t="s">
        <v>77</v>
      </c>
      <c r="C6" s="10" t="s">
        <v>78</v>
      </c>
    </row>
    <row r="7" spans="1:3" ht="17.399999999999999" x14ac:dyDescent="0.3">
      <c r="A7" s="15"/>
      <c r="B7" s="9" t="s">
        <v>77</v>
      </c>
      <c r="C7" s="29" t="s">
        <v>79</v>
      </c>
    </row>
    <row r="8" spans="1:3" ht="17.399999999999999" x14ac:dyDescent="0.3">
      <c r="A8" s="15"/>
      <c r="B8" s="9" t="s">
        <v>77</v>
      </c>
      <c r="C8" s="10" t="s">
        <v>80</v>
      </c>
    </row>
    <row r="9" spans="1:3" ht="17.399999999999999" x14ac:dyDescent="0.3">
      <c r="A9" s="15"/>
      <c r="B9" s="9" t="s">
        <v>77</v>
      </c>
      <c r="C9" s="26" t="s">
        <v>210</v>
      </c>
    </row>
    <row r="10" spans="1:3" ht="17.399999999999999" x14ac:dyDescent="0.3">
      <c r="A10" s="16"/>
      <c r="B10" s="11" t="s">
        <v>77</v>
      </c>
      <c r="C10" s="31" t="s">
        <v>81</v>
      </c>
    </row>
    <row r="11" spans="1:3" x14ac:dyDescent="0.3">
      <c r="A11" s="14">
        <v>5</v>
      </c>
      <c r="B11" s="21" t="s">
        <v>82</v>
      </c>
      <c r="C11" s="19"/>
    </row>
    <row r="12" spans="1:3" ht="17.399999999999999" x14ac:dyDescent="0.3">
      <c r="A12" s="15"/>
      <c r="B12" s="9" t="s">
        <v>77</v>
      </c>
      <c r="C12" s="10" t="s">
        <v>83</v>
      </c>
    </row>
    <row r="13" spans="1:3" ht="17.399999999999999" x14ac:dyDescent="0.3">
      <c r="A13" s="15"/>
      <c r="B13" s="9" t="s">
        <v>77</v>
      </c>
      <c r="C13" s="29" t="s">
        <v>84</v>
      </c>
    </row>
    <row r="14" spans="1:3" ht="17.399999999999999" x14ac:dyDescent="0.3">
      <c r="A14" s="15"/>
      <c r="B14" s="9" t="s">
        <v>77</v>
      </c>
      <c r="C14" s="10" t="s">
        <v>85</v>
      </c>
    </row>
    <row r="15" spans="1:3" ht="17.399999999999999" x14ac:dyDescent="0.3">
      <c r="A15" s="15"/>
      <c r="B15" s="9" t="s">
        <v>77</v>
      </c>
      <c r="C15" s="29" t="s">
        <v>86</v>
      </c>
    </row>
    <row r="16" spans="1:3" ht="17.399999999999999" x14ac:dyDescent="0.3">
      <c r="A16" s="15"/>
      <c r="B16" s="9" t="s">
        <v>77</v>
      </c>
      <c r="C16" s="29" t="s">
        <v>87</v>
      </c>
    </row>
    <row r="17" spans="1:3" ht="17.399999999999999" x14ac:dyDescent="0.3">
      <c r="A17" s="15"/>
      <c r="B17" s="9" t="s">
        <v>77</v>
      </c>
      <c r="C17" s="10" t="s">
        <v>88</v>
      </c>
    </row>
    <row r="18" spans="1:3" ht="17.399999999999999" x14ac:dyDescent="0.3">
      <c r="A18" s="15"/>
      <c r="B18" s="9" t="s">
        <v>77</v>
      </c>
      <c r="C18" s="26" t="s">
        <v>89</v>
      </c>
    </row>
    <row r="19" spans="1:3" ht="17.399999999999999" x14ac:dyDescent="0.3">
      <c r="A19" s="15"/>
      <c r="B19" s="9" t="s">
        <v>77</v>
      </c>
      <c r="C19" s="26" t="s">
        <v>90</v>
      </c>
    </row>
    <row r="20" spans="1:3" ht="17.399999999999999" x14ac:dyDescent="0.3">
      <c r="A20" s="15"/>
      <c r="B20" s="9" t="s">
        <v>77</v>
      </c>
      <c r="C20" s="29" t="s">
        <v>91</v>
      </c>
    </row>
    <row r="21" spans="1:3" ht="17.399999999999999" x14ac:dyDescent="0.3">
      <c r="A21" s="15"/>
      <c r="B21" s="9" t="s">
        <v>77</v>
      </c>
      <c r="C21" s="10" t="s">
        <v>92</v>
      </c>
    </row>
    <row r="22" spans="1:3" ht="17.399999999999999" x14ac:dyDescent="0.3">
      <c r="A22" s="15"/>
      <c r="B22" s="9" t="s">
        <v>77</v>
      </c>
      <c r="C22" s="29" t="s">
        <v>93</v>
      </c>
    </row>
    <row r="23" spans="1:3" ht="17.399999999999999" x14ac:dyDescent="0.3">
      <c r="A23" s="15"/>
      <c r="B23" s="9" t="s">
        <v>77</v>
      </c>
      <c r="C23" s="10" t="s">
        <v>94</v>
      </c>
    </row>
    <row r="24" spans="1:3" ht="17.399999999999999" x14ac:dyDescent="0.3">
      <c r="A24" s="15"/>
      <c r="B24" s="9" t="s">
        <v>77</v>
      </c>
      <c r="C24" s="26" t="s">
        <v>95</v>
      </c>
    </row>
    <row r="25" spans="1:3" ht="17.399999999999999" x14ac:dyDescent="0.3">
      <c r="A25" s="15"/>
      <c r="B25" s="9" t="s">
        <v>77</v>
      </c>
      <c r="C25" s="26" t="s">
        <v>96</v>
      </c>
    </row>
    <row r="26" spans="1:3" ht="17.399999999999999" x14ac:dyDescent="0.3">
      <c r="A26" s="15"/>
      <c r="B26" s="9" t="s">
        <v>77</v>
      </c>
      <c r="C26" s="29" t="s">
        <v>97</v>
      </c>
    </row>
    <row r="27" spans="1:3" ht="17.399999999999999" x14ac:dyDescent="0.3">
      <c r="A27" s="15"/>
      <c r="B27" s="9" t="s">
        <v>77</v>
      </c>
      <c r="C27" s="29" t="s">
        <v>98</v>
      </c>
    </row>
    <row r="28" spans="1:3" ht="17.399999999999999" x14ac:dyDescent="0.3">
      <c r="A28" s="15"/>
      <c r="B28" s="9" t="s">
        <v>77</v>
      </c>
      <c r="C28" s="20" t="s">
        <v>99</v>
      </c>
    </row>
    <row r="29" spans="1:3" x14ac:dyDescent="0.3">
      <c r="A29" s="14">
        <v>6</v>
      </c>
      <c r="B29" s="21" t="s">
        <v>100</v>
      </c>
      <c r="C29" s="19"/>
    </row>
    <row r="30" spans="1:3" ht="17.399999999999999" x14ac:dyDescent="0.3">
      <c r="A30" s="15"/>
      <c r="B30" s="9" t="s">
        <v>77</v>
      </c>
      <c r="C30" s="10" t="s">
        <v>101</v>
      </c>
    </row>
    <row r="31" spans="1:3" ht="17.399999999999999" x14ac:dyDescent="0.3">
      <c r="A31" s="15"/>
      <c r="B31" s="9" t="s">
        <v>77</v>
      </c>
      <c r="C31" s="26" t="s">
        <v>102</v>
      </c>
    </row>
    <row r="32" spans="1:3" ht="31.2" x14ac:dyDescent="0.3">
      <c r="A32" s="16"/>
      <c r="B32" s="11" t="s">
        <v>77</v>
      </c>
      <c r="C32" s="33" t="s">
        <v>211</v>
      </c>
    </row>
    <row r="33" spans="1:3" x14ac:dyDescent="0.3">
      <c r="A33" s="14">
        <v>7</v>
      </c>
      <c r="B33" s="21" t="s">
        <v>103</v>
      </c>
      <c r="C33" s="19"/>
    </row>
    <row r="34" spans="1:3" ht="17.399999999999999" x14ac:dyDescent="0.3">
      <c r="A34" s="15"/>
      <c r="B34" s="9" t="s">
        <v>77</v>
      </c>
      <c r="C34" s="30" t="s">
        <v>104</v>
      </c>
    </row>
    <row r="35" spans="1:3" ht="16.2" customHeight="1" x14ac:dyDescent="0.3">
      <c r="A35" s="15"/>
      <c r="B35" s="9" t="s">
        <v>77</v>
      </c>
      <c r="C35" s="28" t="s">
        <v>105</v>
      </c>
    </row>
    <row r="36" spans="1:3" ht="17.399999999999999" x14ac:dyDescent="0.3">
      <c r="A36" s="16"/>
      <c r="B36" s="11" t="s">
        <v>77</v>
      </c>
      <c r="C36" s="12" t="s">
        <v>106</v>
      </c>
    </row>
  </sheetData>
  <mergeCells count="5">
    <mergeCell ref="B2:C2"/>
    <mergeCell ref="B3:C3"/>
    <mergeCell ref="B4:C4"/>
    <mergeCell ref="B5:C5"/>
    <mergeCell ref="A1:C1"/>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6A28-8EA3-49C3-B439-9B400AF7CA45}">
  <sheetPr>
    <tabColor rgb="FFC00000"/>
  </sheetPr>
  <dimension ref="A1:C66"/>
  <sheetViews>
    <sheetView view="pageBreakPreview" topLeftCell="A45" zoomScale="90" zoomScaleNormal="100" zoomScaleSheetLayoutView="90" workbookViewId="0">
      <selection activeCell="E57" sqref="E57"/>
    </sheetView>
  </sheetViews>
  <sheetFormatPr defaultColWidth="8.88671875" defaultRowHeight="15.6" x14ac:dyDescent="0.3"/>
  <cols>
    <col min="1" max="1" width="4.6640625" style="17" customWidth="1"/>
    <col min="2" max="2" width="4.33203125" style="8" customWidth="1"/>
    <col min="3" max="3" width="85.6640625" style="8" customWidth="1"/>
    <col min="4" max="16384" width="8.88671875" style="7"/>
  </cols>
  <sheetData>
    <row r="1" spans="1:3" ht="31.95" customHeight="1" x14ac:dyDescent="0.3">
      <c r="A1" s="97" t="s">
        <v>107</v>
      </c>
      <c r="B1" s="98"/>
      <c r="C1" s="99"/>
    </row>
    <row r="2" spans="1:3" ht="34.200000000000003" customHeight="1" x14ac:dyDescent="0.3">
      <c r="A2" s="32">
        <v>1</v>
      </c>
      <c r="B2" s="93" t="s">
        <v>108</v>
      </c>
      <c r="C2" s="94"/>
    </row>
    <row r="3" spans="1:3" ht="20.399999999999999" customHeight="1" x14ac:dyDescent="0.3">
      <c r="A3" s="14">
        <v>2</v>
      </c>
      <c r="B3" s="95" t="s">
        <v>216</v>
      </c>
      <c r="C3" s="96"/>
    </row>
    <row r="4" spans="1:3" ht="17.399999999999999" x14ac:dyDescent="0.3">
      <c r="A4" s="15"/>
      <c r="B4" s="9" t="s">
        <v>77</v>
      </c>
      <c r="C4" s="30" t="s">
        <v>109</v>
      </c>
    </row>
    <row r="5" spans="1:3" ht="17.399999999999999" x14ac:dyDescent="0.3">
      <c r="A5" s="15"/>
      <c r="B5" s="9" t="s">
        <v>77</v>
      </c>
      <c r="C5" s="10" t="s">
        <v>220</v>
      </c>
    </row>
    <row r="6" spans="1:3" ht="17.399999999999999" x14ac:dyDescent="0.3">
      <c r="A6" s="15"/>
      <c r="B6" s="9" t="s">
        <v>77</v>
      </c>
      <c r="C6" s="27" t="s">
        <v>221</v>
      </c>
    </row>
    <row r="7" spans="1:3" ht="17.399999999999999" x14ac:dyDescent="0.3">
      <c r="A7" s="15"/>
      <c r="B7" s="9" t="s">
        <v>77</v>
      </c>
      <c r="C7" s="29" t="s">
        <v>110</v>
      </c>
    </row>
    <row r="8" spans="1:3" ht="17.399999999999999" x14ac:dyDescent="0.3">
      <c r="A8" s="15"/>
      <c r="B8" s="9" t="s">
        <v>77</v>
      </c>
      <c r="C8" s="10" t="s">
        <v>111</v>
      </c>
    </row>
    <row r="9" spans="1:3" ht="17.399999999999999" x14ac:dyDescent="0.3">
      <c r="A9" s="16"/>
      <c r="B9" s="11" t="s">
        <v>77</v>
      </c>
      <c r="C9" s="31" t="s">
        <v>112</v>
      </c>
    </row>
    <row r="10" spans="1:3" x14ac:dyDescent="0.3">
      <c r="A10" s="14">
        <v>3</v>
      </c>
      <c r="B10" s="18" t="s">
        <v>113</v>
      </c>
      <c r="C10" s="22"/>
    </row>
    <row r="11" spans="1:3" ht="17.399999999999999" x14ac:dyDescent="0.3">
      <c r="A11" s="15"/>
      <c r="B11" s="9" t="s">
        <v>77</v>
      </c>
      <c r="C11" s="89" t="s">
        <v>78</v>
      </c>
    </row>
    <row r="12" spans="1:3" ht="46.8" x14ac:dyDescent="0.3">
      <c r="A12" s="15"/>
      <c r="B12" s="24" t="s">
        <v>77</v>
      </c>
      <c r="C12" s="85" t="s">
        <v>217</v>
      </c>
    </row>
    <row r="13" spans="1:3" ht="31.2" x14ac:dyDescent="0.3">
      <c r="A13" s="15"/>
      <c r="B13" s="24" t="s">
        <v>77</v>
      </c>
      <c r="C13" s="23" t="s">
        <v>114</v>
      </c>
    </row>
    <row r="14" spans="1:3" ht="31.2" x14ac:dyDescent="0.3">
      <c r="A14" s="15"/>
      <c r="B14" s="9" t="s">
        <v>77</v>
      </c>
      <c r="C14" s="27" t="s">
        <v>218</v>
      </c>
    </row>
    <row r="15" spans="1:3" ht="31.2" x14ac:dyDescent="0.3">
      <c r="A15" s="15"/>
      <c r="B15" s="24" t="s">
        <v>77</v>
      </c>
      <c r="C15" s="27" t="s">
        <v>219</v>
      </c>
    </row>
    <row r="16" spans="1:3" ht="31.2" x14ac:dyDescent="0.3">
      <c r="A16" s="15"/>
      <c r="B16" s="24" t="s">
        <v>77</v>
      </c>
      <c r="C16" s="85" t="s">
        <v>212</v>
      </c>
    </row>
    <row r="17" spans="1:3" ht="31.2" x14ac:dyDescent="0.3">
      <c r="A17" s="15"/>
      <c r="B17" s="24" t="s">
        <v>77</v>
      </c>
      <c r="C17" s="28" t="s">
        <v>115</v>
      </c>
    </row>
    <row r="18" spans="1:3" ht="31.2" x14ac:dyDescent="0.3">
      <c r="A18" s="15"/>
      <c r="B18" s="24" t="s">
        <v>77</v>
      </c>
      <c r="C18" s="23" t="s">
        <v>222</v>
      </c>
    </row>
    <row r="19" spans="1:3" x14ac:dyDescent="0.3">
      <c r="A19" s="14">
        <v>4</v>
      </c>
      <c r="B19" s="21" t="s">
        <v>116</v>
      </c>
      <c r="C19" s="19"/>
    </row>
    <row r="20" spans="1:3" ht="17.399999999999999" x14ac:dyDescent="0.3">
      <c r="A20" s="15"/>
      <c r="B20" s="9" t="s">
        <v>77</v>
      </c>
      <c r="C20" s="86" t="s">
        <v>214</v>
      </c>
    </row>
    <row r="21" spans="1:3" ht="17.399999999999999" x14ac:dyDescent="0.3">
      <c r="A21" s="15"/>
      <c r="B21" s="9" t="s">
        <v>77</v>
      </c>
      <c r="C21" s="87" t="s">
        <v>151</v>
      </c>
    </row>
    <row r="22" spans="1:3" ht="17.399999999999999" x14ac:dyDescent="0.3">
      <c r="A22" s="15"/>
      <c r="B22" s="9" t="s">
        <v>77</v>
      </c>
      <c r="C22" s="29" t="s">
        <v>223</v>
      </c>
    </row>
    <row r="23" spans="1:3" ht="17.399999999999999" x14ac:dyDescent="0.3">
      <c r="A23" s="15"/>
      <c r="B23" s="9" t="s">
        <v>77</v>
      </c>
      <c r="C23" s="10" t="s">
        <v>118</v>
      </c>
    </row>
    <row r="24" spans="1:3" ht="17.399999999999999" x14ac:dyDescent="0.3">
      <c r="A24" s="15"/>
      <c r="B24" s="9" t="s">
        <v>77</v>
      </c>
      <c r="C24" s="26" t="s">
        <v>119</v>
      </c>
    </row>
    <row r="25" spans="1:3" ht="17.399999999999999" x14ac:dyDescent="0.3">
      <c r="A25" s="15"/>
      <c r="B25" s="9" t="s">
        <v>77</v>
      </c>
      <c r="C25" s="29" t="s">
        <v>120</v>
      </c>
    </row>
    <row r="26" spans="1:3" ht="17.399999999999999" x14ac:dyDescent="0.3">
      <c r="A26" s="16"/>
      <c r="B26" s="11" t="s">
        <v>77</v>
      </c>
      <c r="C26" s="88" t="s">
        <v>215</v>
      </c>
    </row>
    <row r="27" spans="1:3" x14ac:dyDescent="0.3">
      <c r="A27" s="14">
        <v>5</v>
      </c>
      <c r="B27" s="21" t="s">
        <v>82</v>
      </c>
      <c r="C27" s="19"/>
    </row>
    <row r="28" spans="1:3" ht="17.399999999999999" x14ac:dyDescent="0.3">
      <c r="A28" s="15"/>
      <c r="B28" s="9" t="s">
        <v>77</v>
      </c>
      <c r="C28" s="10" t="s">
        <v>83</v>
      </c>
    </row>
    <row r="29" spans="1:3" ht="17.399999999999999" x14ac:dyDescent="0.3">
      <c r="A29" s="15"/>
      <c r="B29" s="9" t="s">
        <v>77</v>
      </c>
      <c r="C29" s="29" t="s">
        <v>84</v>
      </c>
    </row>
    <row r="30" spans="1:3" ht="17.399999999999999" x14ac:dyDescent="0.3">
      <c r="A30" s="15"/>
      <c r="B30" s="9" t="s">
        <v>77</v>
      </c>
      <c r="C30" s="10" t="s">
        <v>85</v>
      </c>
    </row>
    <row r="31" spans="1:3" ht="17.399999999999999" x14ac:dyDescent="0.3">
      <c r="A31" s="15"/>
      <c r="B31" s="9" t="s">
        <v>77</v>
      </c>
      <c r="C31" s="29" t="s">
        <v>86</v>
      </c>
    </row>
    <row r="32" spans="1:3" ht="17.399999999999999" x14ac:dyDescent="0.3">
      <c r="A32" s="16"/>
      <c r="B32" s="11" t="s">
        <v>77</v>
      </c>
      <c r="C32" s="12" t="s">
        <v>87</v>
      </c>
    </row>
    <row r="33" spans="1:3" x14ac:dyDescent="0.3">
      <c r="A33" s="14">
        <v>5</v>
      </c>
      <c r="B33" s="21" t="s">
        <v>121</v>
      </c>
      <c r="C33" s="19"/>
    </row>
    <row r="34" spans="1:3" ht="17.399999999999999" x14ac:dyDescent="0.3">
      <c r="A34" s="15"/>
      <c r="B34" s="9" t="s">
        <v>77</v>
      </c>
      <c r="C34" s="10" t="s">
        <v>122</v>
      </c>
    </row>
    <row r="35" spans="1:3" ht="17.399999999999999" x14ac:dyDescent="0.3">
      <c r="A35" s="15"/>
      <c r="B35" s="9" t="s">
        <v>77</v>
      </c>
      <c r="C35" s="29" t="s">
        <v>89</v>
      </c>
    </row>
    <row r="36" spans="1:3" ht="17.399999999999999" x14ac:dyDescent="0.3">
      <c r="A36" s="15"/>
      <c r="B36" s="9" t="s">
        <v>77</v>
      </c>
      <c r="C36" s="29" t="s">
        <v>90</v>
      </c>
    </row>
    <row r="37" spans="1:3" ht="17.399999999999999" x14ac:dyDescent="0.3">
      <c r="A37" s="15"/>
      <c r="B37" s="9" t="s">
        <v>77</v>
      </c>
      <c r="C37" s="29" t="s">
        <v>91</v>
      </c>
    </row>
    <row r="38" spans="1:3" ht="17.399999999999999" x14ac:dyDescent="0.3">
      <c r="A38" s="15"/>
      <c r="B38" s="9" t="s">
        <v>77</v>
      </c>
      <c r="C38" s="29" t="s">
        <v>92</v>
      </c>
    </row>
    <row r="39" spans="1:3" ht="17.399999999999999" x14ac:dyDescent="0.3">
      <c r="A39" s="15"/>
      <c r="B39" s="9" t="s">
        <v>77</v>
      </c>
      <c r="C39" s="10" t="s">
        <v>93</v>
      </c>
    </row>
    <row r="40" spans="1:3" ht="17.399999999999999" x14ac:dyDescent="0.3">
      <c r="A40" s="15"/>
      <c r="B40" s="9" t="s">
        <v>77</v>
      </c>
      <c r="C40" s="26" t="s">
        <v>94</v>
      </c>
    </row>
    <row r="41" spans="1:3" ht="17.399999999999999" x14ac:dyDescent="0.3">
      <c r="A41" s="15"/>
      <c r="B41" s="9" t="s">
        <v>77</v>
      </c>
      <c r="C41" s="26" t="s">
        <v>95</v>
      </c>
    </row>
    <row r="42" spans="1:3" ht="17.399999999999999" x14ac:dyDescent="0.3">
      <c r="A42" s="15"/>
      <c r="B42" s="9" t="s">
        <v>77</v>
      </c>
      <c r="C42" s="26" t="s">
        <v>96</v>
      </c>
    </row>
    <row r="43" spans="1:3" ht="17.399999999999999" x14ac:dyDescent="0.3">
      <c r="A43" s="15"/>
      <c r="B43" s="9" t="s">
        <v>77</v>
      </c>
      <c r="C43" s="29" t="s">
        <v>97</v>
      </c>
    </row>
    <row r="44" spans="1:3" ht="17.399999999999999" hidden="1" x14ac:dyDescent="0.3">
      <c r="A44" s="15"/>
      <c r="B44" s="9" t="s">
        <v>77</v>
      </c>
      <c r="C44" s="29" t="s">
        <v>98</v>
      </c>
    </row>
    <row r="45" spans="1:3" ht="17.399999999999999" x14ac:dyDescent="0.3">
      <c r="A45" s="15"/>
      <c r="B45" s="9" t="s">
        <v>77</v>
      </c>
      <c r="C45" s="20" t="s">
        <v>99</v>
      </c>
    </row>
    <row r="46" spans="1:3" x14ac:dyDescent="0.3">
      <c r="A46" s="14">
        <v>6</v>
      </c>
      <c r="B46" s="21" t="s">
        <v>100</v>
      </c>
      <c r="C46" s="19"/>
    </row>
    <row r="47" spans="1:3" ht="17.399999999999999" x14ac:dyDescent="0.3">
      <c r="A47" s="15"/>
      <c r="B47" s="9" t="s">
        <v>77</v>
      </c>
      <c r="C47" s="10" t="s">
        <v>123</v>
      </c>
    </row>
    <row r="48" spans="1:3" ht="17.399999999999999" x14ac:dyDescent="0.3">
      <c r="A48" s="15"/>
      <c r="B48" s="9"/>
      <c r="C48" s="10" t="s">
        <v>124</v>
      </c>
    </row>
    <row r="49" spans="1:3" ht="17.399999999999999" x14ac:dyDescent="0.3">
      <c r="A49" s="15"/>
      <c r="B49" s="9"/>
      <c r="C49" s="10" t="s">
        <v>125</v>
      </c>
    </row>
    <row r="50" spans="1:3" ht="17.399999999999999" x14ac:dyDescent="0.3">
      <c r="A50" s="15"/>
      <c r="B50" s="9"/>
      <c r="C50" s="10" t="s">
        <v>126</v>
      </c>
    </row>
    <row r="51" spans="1:3" ht="17.399999999999999" x14ac:dyDescent="0.3">
      <c r="A51" s="15"/>
      <c r="B51" s="9" t="s">
        <v>77</v>
      </c>
      <c r="C51" s="26" t="s">
        <v>127</v>
      </c>
    </row>
    <row r="52" spans="1:3" ht="17.399999999999999" hidden="1" x14ac:dyDescent="0.3">
      <c r="A52" s="15"/>
      <c r="B52" s="9" t="s">
        <v>77</v>
      </c>
      <c r="C52" s="26" t="s">
        <v>128</v>
      </c>
    </row>
    <row r="53" spans="1:3" ht="31.2" x14ac:dyDescent="0.3">
      <c r="A53" s="15"/>
      <c r="B53" s="24" t="s">
        <v>77</v>
      </c>
      <c r="C53" s="27" t="s">
        <v>129</v>
      </c>
    </row>
    <row r="54" spans="1:3" ht="17.399999999999999" x14ac:dyDescent="0.3">
      <c r="A54" s="15"/>
      <c r="B54" s="9" t="s">
        <v>77</v>
      </c>
      <c r="C54" s="26" t="s">
        <v>130</v>
      </c>
    </row>
    <row r="55" spans="1:3" ht="17.399999999999999" x14ac:dyDescent="0.3">
      <c r="A55" s="15"/>
      <c r="B55" s="9" t="s">
        <v>77</v>
      </c>
      <c r="C55" s="26" t="s">
        <v>131</v>
      </c>
    </row>
    <row r="56" spans="1:3" ht="17.399999999999999" x14ac:dyDescent="0.3">
      <c r="A56" s="15"/>
      <c r="B56" s="9" t="s">
        <v>77</v>
      </c>
      <c r="C56" s="26" t="s">
        <v>132</v>
      </c>
    </row>
    <row r="57" spans="1:3" ht="62.4" x14ac:dyDescent="0.3">
      <c r="A57" s="15"/>
      <c r="B57" s="24" t="s">
        <v>77</v>
      </c>
      <c r="C57" s="27" t="s">
        <v>232</v>
      </c>
    </row>
    <row r="58" spans="1:3" ht="17.399999999999999" x14ac:dyDescent="0.3">
      <c r="A58" s="15"/>
      <c r="B58" s="9" t="s">
        <v>77</v>
      </c>
      <c r="C58" s="26" t="s">
        <v>133</v>
      </c>
    </row>
    <row r="59" spans="1:3" ht="17.399999999999999" x14ac:dyDescent="0.3">
      <c r="A59" s="15"/>
      <c r="B59" s="9" t="s">
        <v>77</v>
      </c>
      <c r="C59" s="29" t="s">
        <v>134</v>
      </c>
    </row>
    <row r="60" spans="1:3" ht="17.399999999999999" x14ac:dyDescent="0.3">
      <c r="A60" s="15"/>
      <c r="B60" s="9" t="s">
        <v>77</v>
      </c>
      <c r="C60" s="29" t="s">
        <v>135</v>
      </c>
    </row>
    <row r="61" spans="1:3" ht="18.600000000000001" customHeight="1" x14ac:dyDescent="0.3">
      <c r="A61" s="15"/>
      <c r="B61" s="9" t="s">
        <v>77</v>
      </c>
      <c r="C61" s="28" t="s">
        <v>136</v>
      </c>
    </row>
    <row r="62" spans="1:3" ht="17.399999999999999" x14ac:dyDescent="0.3">
      <c r="A62" s="16"/>
      <c r="B62" s="11" t="s">
        <v>77</v>
      </c>
      <c r="C62" s="12" t="s">
        <v>137</v>
      </c>
    </row>
    <row r="63" spans="1:3" x14ac:dyDescent="0.3">
      <c r="A63" s="14">
        <v>7</v>
      </c>
      <c r="B63" s="21" t="s">
        <v>138</v>
      </c>
      <c r="C63" s="19"/>
    </row>
    <row r="64" spans="1:3" ht="17.399999999999999" x14ac:dyDescent="0.3">
      <c r="A64" s="15"/>
      <c r="B64" s="9" t="s">
        <v>77</v>
      </c>
      <c r="C64" s="30" t="s">
        <v>139</v>
      </c>
    </row>
    <row r="65" spans="1:3" ht="17.399999999999999" x14ac:dyDescent="0.3">
      <c r="A65" s="15"/>
      <c r="B65" s="9" t="s">
        <v>77</v>
      </c>
      <c r="C65" s="29" t="s">
        <v>140</v>
      </c>
    </row>
    <row r="66" spans="1:3" ht="17.399999999999999" x14ac:dyDescent="0.3">
      <c r="A66" s="16"/>
      <c r="B66" s="11" t="s">
        <v>77</v>
      </c>
      <c r="C66" s="12" t="s">
        <v>141</v>
      </c>
    </row>
  </sheetData>
  <mergeCells count="3">
    <mergeCell ref="A1:C1"/>
    <mergeCell ref="B2:C2"/>
    <mergeCell ref="B3:C3"/>
  </mergeCells>
  <pageMargins left="0.5" right="0.5" top="0.5" bottom="0.5" header="0.3" footer="0.3"/>
  <pageSetup scale="97" orientation="portrait" horizontalDpi="4294967295" verticalDpi="4294967295"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69BB-191C-4BD6-842E-E61B849EFA17}">
  <sheetPr>
    <tabColor rgb="FF00B0F0"/>
  </sheetPr>
  <dimension ref="A1:C37"/>
  <sheetViews>
    <sheetView view="pageBreakPreview" topLeftCell="B15" zoomScale="90" zoomScaleNormal="100" zoomScaleSheetLayoutView="90" workbookViewId="0">
      <selection activeCell="F24" sqref="F24"/>
    </sheetView>
  </sheetViews>
  <sheetFormatPr defaultColWidth="8.88671875" defaultRowHeight="15.6" x14ac:dyDescent="0.3"/>
  <cols>
    <col min="1" max="1" width="4.6640625" style="17" customWidth="1"/>
    <col min="2" max="2" width="4.33203125" style="8" customWidth="1"/>
    <col min="3" max="3" width="86.33203125" style="8" customWidth="1"/>
    <col min="4" max="16384" width="8.88671875" style="7"/>
  </cols>
  <sheetData>
    <row r="1" spans="1:3" ht="31.95" customHeight="1" x14ac:dyDescent="0.3">
      <c r="A1" s="97" t="s">
        <v>142</v>
      </c>
      <c r="B1" s="98"/>
      <c r="C1" s="99"/>
    </row>
    <row r="2" spans="1:3" ht="34.200000000000003" customHeight="1" x14ac:dyDescent="0.3">
      <c r="A2" s="32">
        <v>1</v>
      </c>
      <c r="B2" s="93" t="s">
        <v>108</v>
      </c>
      <c r="C2" s="94"/>
    </row>
    <row r="3" spans="1:3" ht="20.399999999999999" customHeight="1" x14ac:dyDescent="0.3">
      <c r="A3" s="14">
        <v>2</v>
      </c>
      <c r="B3" s="95" t="s">
        <v>143</v>
      </c>
      <c r="C3" s="96"/>
    </row>
    <row r="4" spans="1:3" ht="17.399999999999999" x14ac:dyDescent="0.3">
      <c r="A4" s="15"/>
      <c r="B4" s="9" t="s">
        <v>77</v>
      </c>
      <c r="C4" s="10" t="s">
        <v>144</v>
      </c>
    </row>
    <row r="5" spans="1:3" ht="31.2" x14ac:dyDescent="0.3">
      <c r="A5" s="15"/>
      <c r="B5" s="90" t="s">
        <v>77</v>
      </c>
      <c r="C5" s="28" t="s">
        <v>224</v>
      </c>
    </row>
    <row r="6" spans="1:3" ht="17.399999999999999" x14ac:dyDescent="0.3">
      <c r="A6" s="15"/>
      <c r="B6" s="9" t="s">
        <v>77</v>
      </c>
      <c r="C6" s="28" t="s">
        <v>145</v>
      </c>
    </row>
    <row r="7" spans="1:3" ht="17.399999999999999" x14ac:dyDescent="0.3">
      <c r="A7" s="15"/>
      <c r="B7" s="9" t="s">
        <v>77</v>
      </c>
      <c r="C7" s="29" t="s">
        <v>146</v>
      </c>
    </row>
    <row r="8" spans="1:3" ht="17.399999999999999" x14ac:dyDescent="0.3">
      <c r="A8" s="15"/>
      <c r="B8" s="9" t="s">
        <v>77</v>
      </c>
      <c r="C8" s="10" t="s">
        <v>147</v>
      </c>
    </row>
    <row r="9" spans="1:3" ht="17.399999999999999" customHeight="1" x14ac:dyDescent="0.3">
      <c r="A9" s="16"/>
      <c r="B9" s="25" t="s">
        <v>77</v>
      </c>
      <c r="C9" s="33" t="s">
        <v>148</v>
      </c>
    </row>
    <row r="10" spans="1:3" x14ac:dyDescent="0.3">
      <c r="A10" s="14">
        <v>3</v>
      </c>
      <c r="B10" s="18" t="s">
        <v>113</v>
      </c>
      <c r="C10" s="22"/>
    </row>
    <row r="11" spans="1:3" ht="17.399999999999999" x14ac:dyDescent="0.3">
      <c r="A11" s="15"/>
      <c r="B11" s="9" t="s">
        <v>77</v>
      </c>
      <c r="C11" s="10" t="s">
        <v>78</v>
      </c>
    </row>
    <row r="12" spans="1:3" ht="31.2" x14ac:dyDescent="0.3">
      <c r="A12" s="15"/>
      <c r="B12" s="24" t="s">
        <v>77</v>
      </c>
      <c r="C12" s="27" t="s">
        <v>149</v>
      </c>
    </row>
    <row r="13" spans="1:3" ht="17.399999999999999" x14ac:dyDescent="0.3">
      <c r="A13" s="15"/>
      <c r="B13" s="24" t="s">
        <v>77</v>
      </c>
      <c r="C13" s="33" t="s">
        <v>231</v>
      </c>
    </row>
    <row r="14" spans="1:3" x14ac:dyDescent="0.3">
      <c r="A14" s="14">
        <v>4</v>
      </c>
      <c r="B14" s="21" t="s">
        <v>150</v>
      </c>
      <c r="C14" s="19"/>
    </row>
    <row r="15" spans="1:3" ht="17.399999999999999" x14ac:dyDescent="0.3">
      <c r="A15" s="15"/>
      <c r="B15" s="9" t="s">
        <v>77</v>
      </c>
      <c r="C15" s="10" t="s">
        <v>213</v>
      </c>
    </row>
    <row r="16" spans="1:3" ht="17.399999999999999" x14ac:dyDescent="0.3">
      <c r="A16" s="15"/>
      <c r="B16" s="9" t="s">
        <v>77</v>
      </c>
      <c r="C16" s="26" t="s">
        <v>151</v>
      </c>
    </row>
    <row r="17" spans="1:3" ht="17.399999999999999" x14ac:dyDescent="0.3">
      <c r="A17" s="15"/>
      <c r="B17" s="9" t="s">
        <v>77</v>
      </c>
      <c r="C17" s="29" t="s">
        <v>117</v>
      </c>
    </row>
    <row r="18" spans="1:3" ht="17.399999999999999" x14ac:dyDescent="0.3">
      <c r="A18" s="15"/>
      <c r="B18" s="9" t="s">
        <v>77</v>
      </c>
      <c r="C18" s="10" t="s">
        <v>118</v>
      </c>
    </row>
    <row r="19" spans="1:3" ht="17.399999999999999" x14ac:dyDescent="0.3">
      <c r="A19" s="15"/>
      <c r="B19" s="9" t="s">
        <v>77</v>
      </c>
      <c r="C19" s="26" t="s">
        <v>119</v>
      </c>
    </row>
    <row r="20" spans="1:3" ht="17.399999999999999" x14ac:dyDescent="0.3">
      <c r="A20" s="15"/>
      <c r="B20" s="9" t="s">
        <v>77</v>
      </c>
      <c r="C20" s="29" t="s">
        <v>120</v>
      </c>
    </row>
    <row r="21" spans="1:3" ht="17.399999999999999" x14ac:dyDescent="0.3">
      <c r="A21" s="16"/>
      <c r="B21" s="11" t="s">
        <v>77</v>
      </c>
      <c r="C21" s="12" t="s">
        <v>215</v>
      </c>
    </row>
    <row r="22" spans="1:3" x14ac:dyDescent="0.3">
      <c r="A22" s="14">
        <v>5</v>
      </c>
      <c r="B22" s="21" t="s">
        <v>82</v>
      </c>
      <c r="C22" s="19"/>
    </row>
    <row r="23" spans="1:3" ht="17.399999999999999" x14ac:dyDescent="0.3">
      <c r="A23" s="15"/>
      <c r="B23" s="9" t="s">
        <v>77</v>
      </c>
      <c r="C23" s="10" t="s">
        <v>153</v>
      </c>
    </row>
    <row r="24" spans="1:3" s="48" customFormat="1" ht="31.2" x14ac:dyDescent="0.3">
      <c r="A24" s="47"/>
      <c r="B24" s="90" t="s">
        <v>77</v>
      </c>
      <c r="C24" s="28" t="s">
        <v>230</v>
      </c>
    </row>
    <row r="25" spans="1:3" ht="17.399999999999999" x14ac:dyDescent="0.3">
      <c r="A25" s="15"/>
      <c r="B25" s="9" t="s">
        <v>77</v>
      </c>
      <c r="C25" s="10" t="s">
        <v>154</v>
      </c>
    </row>
    <row r="26" spans="1:3" ht="17.399999999999999" x14ac:dyDescent="0.3">
      <c r="A26" s="15"/>
      <c r="B26" s="9" t="s">
        <v>77</v>
      </c>
      <c r="C26" s="29" t="s">
        <v>155</v>
      </c>
    </row>
    <row r="27" spans="1:3" ht="17.399999999999999" x14ac:dyDescent="0.3">
      <c r="A27" s="16"/>
      <c r="B27" s="11" t="s">
        <v>77</v>
      </c>
      <c r="C27" s="12" t="s">
        <v>156</v>
      </c>
    </row>
    <row r="28" spans="1:3" x14ac:dyDescent="0.3">
      <c r="A28" s="14">
        <v>6</v>
      </c>
      <c r="B28" s="21" t="s">
        <v>100</v>
      </c>
      <c r="C28" s="19"/>
    </row>
    <row r="29" spans="1:3" ht="17.399999999999999" x14ac:dyDescent="0.3">
      <c r="A29" s="15"/>
      <c r="B29" s="9" t="s">
        <v>77</v>
      </c>
      <c r="C29" s="10" t="s">
        <v>157</v>
      </c>
    </row>
    <row r="30" spans="1:3" ht="17.399999999999999" x14ac:dyDescent="0.3">
      <c r="A30" s="15"/>
      <c r="B30" s="9" t="s">
        <v>77</v>
      </c>
      <c r="C30" s="26" t="s">
        <v>158</v>
      </c>
    </row>
    <row r="31" spans="1:3" ht="31.2" x14ac:dyDescent="0.3">
      <c r="A31" s="15"/>
      <c r="B31" s="24" t="s">
        <v>77</v>
      </c>
      <c r="C31" s="27" t="s">
        <v>159</v>
      </c>
    </row>
    <row r="32" spans="1:3" ht="17.399999999999999" x14ac:dyDescent="0.3">
      <c r="A32" s="15"/>
      <c r="B32" s="9" t="s">
        <v>77</v>
      </c>
      <c r="C32" s="27" t="s">
        <v>225</v>
      </c>
    </row>
    <row r="33" spans="1:3" ht="17.399999999999999" x14ac:dyDescent="0.3">
      <c r="A33" s="15"/>
      <c r="B33" s="9" t="s">
        <v>77</v>
      </c>
      <c r="C33" s="31" t="s">
        <v>160</v>
      </c>
    </row>
    <row r="34" spans="1:3" x14ac:dyDescent="0.3">
      <c r="A34" s="14">
        <v>7</v>
      </c>
      <c r="B34" s="21" t="s">
        <v>138</v>
      </c>
      <c r="C34" s="19"/>
    </row>
    <row r="35" spans="1:3" ht="17.399999999999999" x14ac:dyDescent="0.3">
      <c r="A35" s="15"/>
      <c r="B35" s="9" t="s">
        <v>77</v>
      </c>
      <c r="C35" s="10" t="s">
        <v>139</v>
      </c>
    </row>
    <row r="36" spans="1:3" ht="17.399999999999999" x14ac:dyDescent="0.3">
      <c r="A36" s="15"/>
      <c r="B36" s="9" t="s">
        <v>77</v>
      </c>
      <c r="C36" s="26" t="s">
        <v>161</v>
      </c>
    </row>
    <row r="37" spans="1:3" ht="17.399999999999999" x14ac:dyDescent="0.3">
      <c r="A37" s="16"/>
      <c r="B37" s="11" t="s">
        <v>77</v>
      </c>
      <c r="C37" s="31" t="s">
        <v>162</v>
      </c>
    </row>
  </sheetData>
  <mergeCells count="3">
    <mergeCell ref="A1:C1"/>
    <mergeCell ref="B2:C2"/>
    <mergeCell ref="B3:C3"/>
  </mergeCells>
  <pageMargins left="0.5" right="0.5" top="0.5" bottom="0.5" header="0.3" footer="0.3"/>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9BCC-2441-42F5-B445-83B5494271B3}">
  <sheetPr>
    <tabColor rgb="FFFFFF00"/>
  </sheetPr>
  <dimension ref="A1:C33"/>
  <sheetViews>
    <sheetView view="pageBreakPreview" zoomScale="90" zoomScaleNormal="100" zoomScaleSheetLayoutView="90" workbookViewId="0">
      <selection activeCell="C19" sqref="C19"/>
    </sheetView>
  </sheetViews>
  <sheetFormatPr defaultColWidth="8.88671875" defaultRowHeight="15.6" x14ac:dyDescent="0.3"/>
  <cols>
    <col min="1" max="1" width="4.6640625" style="17" customWidth="1"/>
    <col min="2" max="2" width="4.33203125" style="8" customWidth="1"/>
    <col min="3" max="3" width="86.33203125" style="8" customWidth="1"/>
    <col min="4" max="16384" width="8.88671875" style="7"/>
  </cols>
  <sheetData>
    <row r="1" spans="1:3" ht="31.95" customHeight="1" x14ac:dyDescent="0.3">
      <c r="A1" s="97" t="s">
        <v>163</v>
      </c>
      <c r="B1" s="98"/>
      <c r="C1" s="99"/>
    </row>
    <row r="2" spans="1:3" ht="34.200000000000003" customHeight="1" x14ac:dyDescent="0.3">
      <c r="A2" s="32">
        <v>1</v>
      </c>
      <c r="B2" s="93" t="s">
        <v>108</v>
      </c>
      <c r="C2" s="94"/>
    </row>
    <row r="3" spans="1:3" ht="20.399999999999999" customHeight="1" x14ac:dyDescent="0.3">
      <c r="A3" s="14">
        <v>2</v>
      </c>
      <c r="B3" s="95" t="s">
        <v>143</v>
      </c>
      <c r="C3" s="96"/>
    </row>
    <row r="4" spans="1:3" ht="17.399999999999999" x14ac:dyDescent="0.3">
      <c r="A4" s="15"/>
      <c r="B4" s="9" t="s">
        <v>77</v>
      </c>
      <c r="C4" s="30" t="s">
        <v>164</v>
      </c>
    </row>
    <row r="5" spans="1:3" ht="17.399999999999999" x14ac:dyDescent="0.3">
      <c r="A5" s="15"/>
      <c r="B5" s="9" t="s">
        <v>77</v>
      </c>
      <c r="C5" s="29" t="s">
        <v>165</v>
      </c>
    </row>
    <row r="6" spans="1:3" ht="17.399999999999999" x14ac:dyDescent="0.3">
      <c r="A6" s="15"/>
      <c r="B6" s="9" t="s">
        <v>77</v>
      </c>
      <c r="C6" s="23" t="s">
        <v>166</v>
      </c>
    </row>
    <row r="7" spans="1:3" ht="17.399999999999999" x14ac:dyDescent="0.3">
      <c r="A7" s="15"/>
      <c r="B7" s="9" t="s">
        <v>77</v>
      </c>
      <c r="C7" s="31" t="s">
        <v>167</v>
      </c>
    </row>
    <row r="8" spans="1:3" x14ac:dyDescent="0.3">
      <c r="A8" s="14">
        <v>3</v>
      </c>
      <c r="B8" s="18" t="s">
        <v>113</v>
      </c>
      <c r="C8" s="22"/>
    </row>
    <row r="9" spans="1:3" ht="17.399999999999999" x14ac:dyDescent="0.3">
      <c r="A9" s="15"/>
      <c r="B9" s="9" t="s">
        <v>77</v>
      </c>
      <c r="C9" s="10" t="s">
        <v>78</v>
      </c>
    </row>
    <row r="10" spans="1:3" ht="17.399999999999999" x14ac:dyDescent="0.3">
      <c r="A10" s="15"/>
      <c r="B10" s="24" t="s">
        <v>77</v>
      </c>
      <c r="C10" s="28" t="s">
        <v>168</v>
      </c>
    </row>
    <row r="11" spans="1:3" ht="17.399999999999999" x14ac:dyDescent="0.3">
      <c r="A11" s="15"/>
      <c r="B11" s="24" t="s">
        <v>77</v>
      </c>
      <c r="C11" s="23" t="s">
        <v>169</v>
      </c>
    </row>
    <row r="12" spans="1:3" x14ac:dyDescent="0.3">
      <c r="A12" s="14">
        <v>4</v>
      </c>
      <c r="B12" s="21" t="s">
        <v>170</v>
      </c>
      <c r="C12" s="19"/>
    </row>
    <row r="13" spans="1:3" ht="17.399999999999999" x14ac:dyDescent="0.3">
      <c r="A13" s="15"/>
      <c r="B13" s="9" t="s">
        <v>77</v>
      </c>
      <c r="C13" s="10" t="s">
        <v>213</v>
      </c>
    </row>
    <row r="14" spans="1:3" ht="17.399999999999999" x14ac:dyDescent="0.3">
      <c r="A14" s="15"/>
      <c r="B14" s="9" t="s">
        <v>77</v>
      </c>
      <c r="C14" s="29" t="s">
        <v>151</v>
      </c>
    </row>
    <row r="15" spans="1:3" ht="17.399999999999999" x14ac:dyDescent="0.3">
      <c r="A15" s="15"/>
      <c r="B15" s="9" t="s">
        <v>77</v>
      </c>
      <c r="C15" s="29" t="s">
        <v>117</v>
      </c>
    </row>
    <row r="16" spans="1:3" ht="17.399999999999999" x14ac:dyDescent="0.3">
      <c r="A16" s="15"/>
      <c r="B16" s="9" t="s">
        <v>77</v>
      </c>
      <c r="C16" s="10" t="s">
        <v>118</v>
      </c>
    </row>
    <row r="17" spans="1:3" ht="17.399999999999999" x14ac:dyDescent="0.3">
      <c r="A17" s="15"/>
      <c r="B17" s="9" t="s">
        <v>77</v>
      </c>
      <c r="C17" s="26" t="s">
        <v>226</v>
      </c>
    </row>
    <row r="18" spans="1:3" ht="17.399999999999999" x14ac:dyDescent="0.3">
      <c r="A18" s="15"/>
      <c r="B18" s="9" t="s">
        <v>77</v>
      </c>
      <c r="C18" s="26" t="s">
        <v>120</v>
      </c>
    </row>
    <row r="19" spans="1:3" ht="17.399999999999999" x14ac:dyDescent="0.3">
      <c r="A19" s="16"/>
      <c r="B19" s="11" t="s">
        <v>77</v>
      </c>
      <c r="C19" s="31" t="s">
        <v>227</v>
      </c>
    </row>
    <row r="20" spans="1:3" x14ac:dyDescent="0.3">
      <c r="A20" s="14">
        <v>5</v>
      </c>
      <c r="B20" s="21" t="s">
        <v>82</v>
      </c>
      <c r="C20" s="19"/>
    </row>
    <row r="21" spans="1:3" ht="17.399999999999999" x14ac:dyDescent="0.3">
      <c r="A21" s="15"/>
      <c r="B21" s="9" t="s">
        <v>77</v>
      </c>
      <c r="C21" s="30" t="s">
        <v>171</v>
      </c>
    </row>
    <row r="22" spans="1:3" ht="17.399999999999999" x14ac:dyDescent="0.3">
      <c r="A22" s="15"/>
      <c r="B22" s="9" t="s">
        <v>77</v>
      </c>
      <c r="C22" s="10" t="s">
        <v>172</v>
      </c>
    </row>
    <row r="23" spans="1:3" ht="17.399999999999999" x14ac:dyDescent="0.3">
      <c r="A23" s="15"/>
      <c r="B23" s="9" t="s">
        <v>77</v>
      </c>
      <c r="C23" s="26" t="s">
        <v>173</v>
      </c>
    </row>
    <row r="24" spans="1:3" ht="19.95" customHeight="1" x14ac:dyDescent="0.3">
      <c r="A24" s="15"/>
      <c r="B24" s="24" t="s">
        <v>77</v>
      </c>
      <c r="C24" s="28" t="s">
        <v>174</v>
      </c>
    </row>
    <row r="25" spans="1:3" ht="17.399999999999999" x14ac:dyDescent="0.3">
      <c r="A25" s="16"/>
      <c r="B25" s="11" t="s">
        <v>77</v>
      </c>
      <c r="C25" s="12" t="s">
        <v>156</v>
      </c>
    </row>
    <row r="26" spans="1:3" x14ac:dyDescent="0.3">
      <c r="A26" s="14">
        <v>6</v>
      </c>
      <c r="B26" s="21" t="s">
        <v>100</v>
      </c>
      <c r="C26" s="19"/>
    </row>
    <row r="27" spans="1:3" ht="17.399999999999999" x14ac:dyDescent="0.3">
      <c r="A27" s="15"/>
      <c r="B27" s="9" t="s">
        <v>77</v>
      </c>
      <c r="C27" s="10" t="s">
        <v>175</v>
      </c>
    </row>
    <row r="28" spans="1:3" ht="17.399999999999999" x14ac:dyDescent="0.3">
      <c r="A28" s="15"/>
      <c r="B28" s="9" t="s">
        <v>77</v>
      </c>
      <c r="C28" s="26" t="s">
        <v>176</v>
      </c>
    </row>
    <row r="29" spans="1:3" ht="17.399999999999999" x14ac:dyDescent="0.3">
      <c r="A29" s="15"/>
      <c r="B29" s="24" t="s">
        <v>77</v>
      </c>
      <c r="C29" s="33" t="s">
        <v>177</v>
      </c>
    </row>
    <row r="30" spans="1:3" x14ac:dyDescent="0.3">
      <c r="A30" s="14">
        <v>7</v>
      </c>
      <c r="B30" s="21" t="s">
        <v>138</v>
      </c>
      <c r="C30" s="19"/>
    </row>
    <row r="31" spans="1:3" ht="17.399999999999999" x14ac:dyDescent="0.3">
      <c r="A31" s="15"/>
      <c r="B31" s="9" t="s">
        <v>77</v>
      </c>
      <c r="C31" s="30" t="s">
        <v>139</v>
      </c>
    </row>
    <row r="32" spans="1:3" ht="17.399999999999999" x14ac:dyDescent="0.3">
      <c r="A32" s="15"/>
      <c r="B32" s="9" t="s">
        <v>77</v>
      </c>
      <c r="C32" s="10" t="s">
        <v>178</v>
      </c>
    </row>
    <row r="33" spans="1:3" ht="17.399999999999999" x14ac:dyDescent="0.3">
      <c r="A33" s="16"/>
      <c r="B33" s="11" t="s">
        <v>77</v>
      </c>
      <c r="C33" s="31" t="s">
        <v>179</v>
      </c>
    </row>
  </sheetData>
  <mergeCells count="3">
    <mergeCell ref="A1:C1"/>
    <mergeCell ref="B2:C2"/>
    <mergeCell ref="B3:C3"/>
  </mergeCells>
  <pageMargins left="0.5" right="0.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29DA8-F9D1-48B3-B9D7-9C7E1A648FDE}">
  <sheetPr>
    <tabColor rgb="FFFF9900"/>
  </sheetPr>
  <dimension ref="A1:C30"/>
  <sheetViews>
    <sheetView view="pageBreakPreview" topLeftCell="A10" zoomScale="90" zoomScaleNormal="100" zoomScaleSheetLayoutView="90" workbookViewId="0">
      <selection activeCell="B34" sqref="B34"/>
    </sheetView>
  </sheetViews>
  <sheetFormatPr defaultColWidth="8.88671875" defaultRowHeight="15.6" x14ac:dyDescent="0.3"/>
  <cols>
    <col min="1" max="1" width="4.6640625" style="17" customWidth="1"/>
    <col min="2" max="2" width="4.33203125" style="8" customWidth="1"/>
    <col min="3" max="3" width="86.33203125" style="8" customWidth="1"/>
    <col min="4" max="16384" width="8.88671875" style="7"/>
  </cols>
  <sheetData>
    <row r="1" spans="1:3" ht="31.95" customHeight="1" x14ac:dyDescent="0.3">
      <c r="A1" s="97" t="s">
        <v>180</v>
      </c>
      <c r="B1" s="98"/>
      <c r="C1" s="99"/>
    </row>
    <row r="2" spans="1:3" ht="34.200000000000003" customHeight="1" x14ac:dyDescent="0.3">
      <c r="A2" s="32">
        <v>1</v>
      </c>
      <c r="B2" s="93" t="s">
        <v>108</v>
      </c>
      <c r="C2" s="94"/>
    </row>
    <row r="3" spans="1:3" ht="36" customHeight="1" x14ac:dyDescent="0.3">
      <c r="A3" s="34">
        <v>2</v>
      </c>
      <c r="B3" s="95" t="s">
        <v>228</v>
      </c>
      <c r="C3" s="96"/>
    </row>
    <row r="4" spans="1:3" x14ac:dyDescent="0.3">
      <c r="A4" s="14">
        <v>3</v>
      </c>
      <c r="B4" s="18" t="s">
        <v>113</v>
      </c>
      <c r="C4" s="22"/>
    </row>
    <row r="5" spans="1:3" ht="17.399999999999999" x14ac:dyDescent="0.3">
      <c r="A5" s="15"/>
      <c r="B5" s="9" t="s">
        <v>77</v>
      </c>
      <c r="C5" s="10" t="s">
        <v>181</v>
      </c>
    </row>
    <row r="6" spans="1:3" ht="31.2" x14ac:dyDescent="0.3">
      <c r="A6" s="15"/>
      <c r="B6" s="24" t="s">
        <v>77</v>
      </c>
      <c r="C6" s="23" t="s">
        <v>182</v>
      </c>
    </row>
    <row r="7" spans="1:3" ht="31.2" x14ac:dyDescent="0.3">
      <c r="A7" s="15"/>
      <c r="B7" s="24" t="s">
        <v>77</v>
      </c>
      <c r="C7" s="23" t="s">
        <v>183</v>
      </c>
    </row>
    <row r="8" spans="1:3" x14ac:dyDescent="0.3">
      <c r="A8" s="14">
        <v>4</v>
      </c>
      <c r="B8" s="21" t="s">
        <v>184</v>
      </c>
      <c r="C8" s="19"/>
    </row>
    <row r="9" spans="1:3" ht="17.399999999999999" x14ac:dyDescent="0.3">
      <c r="A9" s="15"/>
      <c r="B9" s="9" t="s">
        <v>77</v>
      </c>
      <c r="C9" s="30" t="s">
        <v>213</v>
      </c>
    </row>
    <row r="10" spans="1:3" ht="17.399999999999999" x14ac:dyDescent="0.3">
      <c r="A10" s="15"/>
      <c r="B10" s="9" t="s">
        <v>77</v>
      </c>
      <c r="C10" s="10" t="s">
        <v>185</v>
      </c>
    </row>
    <row r="11" spans="1:3" ht="17.399999999999999" x14ac:dyDescent="0.3">
      <c r="A11" s="15"/>
      <c r="B11" s="9" t="s">
        <v>77</v>
      </c>
      <c r="C11" s="29" t="s">
        <v>186</v>
      </c>
    </row>
    <row r="12" spans="1:3" ht="17.399999999999999" x14ac:dyDescent="0.3">
      <c r="A12" s="15"/>
      <c r="B12" s="9" t="s">
        <v>77</v>
      </c>
      <c r="C12" s="29" t="s">
        <v>118</v>
      </c>
    </row>
    <row r="13" spans="1:3" ht="17.399999999999999" x14ac:dyDescent="0.3">
      <c r="A13" s="15"/>
      <c r="B13" s="9" t="s">
        <v>77</v>
      </c>
      <c r="C13" s="10" t="s">
        <v>187</v>
      </c>
    </row>
    <row r="14" spans="1:3" ht="17.399999999999999" x14ac:dyDescent="0.3">
      <c r="A14" s="15"/>
      <c r="B14" s="9" t="s">
        <v>77</v>
      </c>
      <c r="C14" s="26" t="s">
        <v>188</v>
      </c>
    </row>
    <row r="15" spans="1:3" ht="17.399999999999999" x14ac:dyDescent="0.3">
      <c r="A15" s="16"/>
      <c r="B15" s="11" t="s">
        <v>77</v>
      </c>
      <c r="C15" s="31" t="s">
        <v>152</v>
      </c>
    </row>
    <row r="16" spans="1:3" x14ac:dyDescent="0.3">
      <c r="A16" s="14">
        <v>5</v>
      </c>
      <c r="B16" s="21" t="s">
        <v>82</v>
      </c>
      <c r="C16" s="19"/>
    </row>
    <row r="17" spans="1:3" ht="17.399999999999999" x14ac:dyDescent="0.3">
      <c r="A17" s="15"/>
      <c r="B17" s="9" t="s">
        <v>77</v>
      </c>
      <c r="C17" s="10" t="s">
        <v>189</v>
      </c>
    </row>
    <row r="18" spans="1:3" ht="17.399999999999999" x14ac:dyDescent="0.3">
      <c r="A18" s="15"/>
      <c r="B18" s="9" t="s">
        <v>77</v>
      </c>
      <c r="C18" s="26" t="s">
        <v>190</v>
      </c>
    </row>
    <row r="19" spans="1:3" ht="17.399999999999999" x14ac:dyDescent="0.3">
      <c r="A19" s="15"/>
      <c r="B19" s="9" t="s">
        <v>77</v>
      </c>
      <c r="C19" s="29" t="s">
        <v>191</v>
      </c>
    </row>
    <row r="20" spans="1:3" ht="17.399999999999999" x14ac:dyDescent="0.3">
      <c r="A20" s="15"/>
      <c r="B20" s="9" t="s">
        <v>77</v>
      </c>
      <c r="C20" s="10" t="s">
        <v>192</v>
      </c>
    </row>
    <row r="21" spans="1:3" x14ac:dyDescent="0.3">
      <c r="A21" s="14">
        <v>6</v>
      </c>
      <c r="B21" s="21" t="s">
        <v>100</v>
      </c>
      <c r="C21" s="19"/>
    </row>
    <row r="22" spans="1:3" ht="17.399999999999999" x14ac:dyDescent="0.3">
      <c r="A22" s="15"/>
      <c r="B22" s="9" t="s">
        <v>77</v>
      </c>
      <c r="C22" s="10" t="s">
        <v>193</v>
      </c>
    </row>
    <row r="23" spans="1:3" ht="17.399999999999999" x14ac:dyDescent="0.3">
      <c r="A23" s="15"/>
      <c r="B23" s="9" t="s">
        <v>77</v>
      </c>
      <c r="C23" s="29" t="s">
        <v>194</v>
      </c>
    </row>
    <row r="24" spans="1:3" ht="17.399999999999999" x14ac:dyDescent="0.3">
      <c r="A24" s="15"/>
      <c r="B24" s="24" t="s">
        <v>77</v>
      </c>
      <c r="C24" s="23" t="s">
        <v>195</v>
      </c>
    </row>
    <row r="25" spans="1:3" ht="17.399999999999999" x14ac:dyDescent="0.3">
      <c r="A25" s="15"/>
      <c r="B25" s="9" t="s">
        <v>77</v>
      </c>
      <c r="C25" s="28" t="s">
        <v>196</v>
      </c>
    </row>
    <row r="26" spans="1:3" ht="17.399999999999999" x14ac:dyDescent="0.3">
      <c r="A26" s="15"/>
      <c r="B26" s="9" t="s">
        <v>77</v>
      </c>
      <c r="C26" s="10" t="s">
        <v>197</v>
      </c>
    </row>
    <row r="27" spans="1:3" x14ac:dyDescent="0.3">
      <c r="A27" s="14">
        <v>7</v>
      </c>
      <c r="B27" s="21" t="s">
        <v>138</v>
      </c>
      <c r="C27" s="19"/>
    </row>
    <row r="28" spans="1:3" ht="17.399999999999999" x14ac:dyDescent="0.3">
      <c r="A28" s="15"/>
      <c r="B28" s="9" t="s">
        <v>77</v>
      </c>
      <c r="C28" s="10" t="s">
        <v>139</v>
      </c>
    </row>
    <row r="29" spans="1:3" ht="17.399999999999999" x14ac:dyDescent="0.3">
      <c r="A29" s="15"/>
      <c r="B29" s="9" t="s">
        <v>77</v>
      </c>
      <c r="C29" s="26" t="s">
        <v>198</v>
      </c>
    </row>
    <row r="30" spans="1:3" ht="17.399999999999999" x14ac:dyDescent="0.3">
      <c r="A30" s="16"/>
      <c r="B30" s="11" t="s">
        <v>77</v>
      </c>
      <c r="C30" s="31" t="s">
        <v>199</v>
      </c>
    </row>
  </sheetData>
  <mergeCells count="3">
    <mergeCell ref="A1:C1"/>
    <mergeCell ref="B2:C2"/>
    <mergeCell ref="B3:C3"/>
  </mergeCells>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D1CD1DFA50814AA6A4DF05EC0F28C1" ma:contentTypeVersion="1101" ma:contentTypeDescription="Create a new document." ma:contentTypeScope="" ma:versionID="f1ce29fc4cbba5979e45b00c7ac82a73">
  <xsd:schema xmlns:xsd="http://www.w3.org/2001/XMLSchema" xmlns:xs="http://www.w3.org/2001/XMLSchema" xmlns:p="http://schemas.microsoft.com/office/2006/metadata/properties" xmlns:ns1="http://schemas.microsoft.com/sharepoint/v3" xmlns:ns2="f5fb8e20-718c-40db-aae0-0fa88f5c23a5" xmlns:ns3="b358be18-aece-4e92-b210-3ffbd95e50b6" targetNamespace="http://schemas.microsoft.com/office/2006/metadata/properties" ma:root="true" ma:fieldsID="ea1ca9c7b009146e96430e42e29598b0" ns1:_="" ns2:_="" ns3:_="">
    <xsd:import namespace="http://schemas.microsoft.com/sharepoint/v3"/>
    <xsd:import namespace="f5fb8e20-718c-40db-aae0-0fa88f5c23a5"/>
    <xsd:import namespace="b358be18-aece-4e92-b210-3ffbd95e50b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fb8e20-718c-40db-aae0-0fa88f5c23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58be18-aece-4e92-b210-3ffbd95e50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Notes0" ma:index="22" nillable="true" ma:displayName="Notes" ma:description="Notes regarding this item."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5fb8e20-718c-40db-aae0-0fa88f5c23a5">7HJ6J476QSUK-619497112-29949</_dlc_DocId>
    <_dlc_DocIdUrl xmlns="f5fb8e20-718c-40db-aae0-0fa88f5c23a5">
      <Url>https://stateofwa.sharepoint.com/sites/mil-emergencymanagement/Prep/EnA/_layouts/15/DocIdRedir.aspx?ID=7HJ6J476QSUK-619497112-29949</Url>
      <Description>7HJ6J476QSUK-619497112-29949</Description>
    </_dlc_DocIdUrl>
    <_ip_UnifiedCompliancePolicyUIAction xmlns="http://schemas.microsoft.com/sharepoint/v3" xsi:nil="true"/>
    <_ip_UnifiedCompliancePolicyProperties xmlns="http://schemas.microsoft.com/sharepoint/v3" xsi:nil="true"/>
    <Notes0 xmlns="b358be18-aece-4e92-b210-3ffbd95e50b6" xsi:nil="true"/>
    <_dlc_DocIdPersistId xmlns="f5fb8e20-718c-40db-aae0-0fa88f5c23a5">false</_dlc_DocIdPersistId>
    <SharedWithUsers xmlns="f5fb8e20-718c-40db-aae0-0fa88f5c23a5">
      <UserInfo>
        <DisplayName/>
        <AccountId xsi:nil="true"/>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601E98-9E3C-44FD-B447-0B541AFCA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fb8e20-718c-40db-aae0-0fa88f5c23a5"/>
    <ds:schemaRef ds:uri="b358be18-aece-4e92-b210-3ffbd95e5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5E643-D549-432A-8779-BB9A8F78CB4F}">
  <ds:schemaRefs>
    <ds:schemaRef ds:uri="http://schemas.microsoft.com/sharepoint/v3/contenttype/forms"/>
  </ds:schemaRefs>
</ds:datastoreItem>
</file>

<file path=customXml/itemProps3.xml><?xml version="1.0" encoding="utf-8"?>
<ds:datastoreItem xmlns:ds="http://schemas.openxmlformats.org/officeDocument/2006/customXml" ds:itemID="{27528F58-69C4-41E6-94D0-87E2946B6411}">
  <ds:schemaRefs>
    <ds:schemaRef ds:uri="http://schemas.microsoft.com/office/2006/documentManagement/types"/>
    <ds:schemaRef ds:uri="http://www.w3.org/XML/1998/namespace"/>
    <ds:schemaRef ds:uri="http://schemas.openxmlformats.org/package/2006/metadata/core-properties"/>
    <ds:schemaRef ds:uri="f5fb8e20-718c-40db-aae0-0fa88f5c23a5"/>
    <ds:schemaRef ds:uri="http://purl.org/dc/dcmitype/"/>
    <ds:schemaRef ds:uri="b358be18-aece-4e92-b210-3ffbd95e50b6"/>
    <ds:schemaRef ds:uri="http://purl.org/dc/elements/1.1/"/>
    <ds:schemaRef ds:uri="http://purl.org/dc/terms/"/>
    <ds:schemaRef ds:uri="http://schemas.microsoft.com/office/infopath/2007/PartnerControl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6A5390FD-E36E-424A-B964-77B32224C0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Exercise Milestones</vt:lpstr>
      <vt:lpstr>C&amp;O</vt:lpstr>
      <vt:lpstr>IPM</vt:lpstr>
      <vt:lpstr>MPM</vt:lpstr>
      <vt:lpstr>MSEL</vt:lpstr>
      <vt:lpstr>FPM</vt:lpstr>
      <vt:lpstr>'Exercise Milestones'!Print_Area</vt:lpstr>
      <vt:lpstr>'Exercise Milestones'!Print_Titles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Lisa (MIL)</dc:creator>
  <cp:keywords/>
  <dc:description/>
  <cp:lastModifiedBy>Hann, Laura (MIL)</cp:lastModifiedBy>
  <cp:revision/>
  <cp:lastPrinted>2021-03-25T17:21:38Z</cp:lastPrinted>
  <dcterms:created xsi:type="dcterms:W3CDTF">2018-08-24T18:57:30Z</dcterms:created>
  <dcterms:modified xsi:type="dcterms:W3CDTF">2021-04-13T23:32:44Z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0x010100FBD1CD1DFA50814AA6A4DF05EC0F28C1</vt:lpwstr>
  </property>
  <property fmtid="{D5CDD505-2E9C-101B-9397-08002B2CF9AE}" pid="3" name="_dlc_DocIdItemGuid">
    <vt:lpwstr>f2a04807-468f-4b5c-9982-8a965abb542f</vt:lpwstr>
  </property>
  <property fmtid="{D5CDD505-2E9C-101B-9397-08002B2CF9AE}" pid="4" name="AuthorIds_UIVersion_512">
    <vt:lpwstr>28</vt:lpwstr>
  </property>
  <property fmtid="{D5CDD505-2E9C-101B-9397-08002B2CF9AE}" pid="5" name="Order">
    <vt:r8>1088000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ComplianceAssetId">
    <vt:lpwstr/>
  </property>
  <property fmtid="{D5CDD505-2E9C-101B-9397-08002B2CF9AE}" pid="10" name="TemplateUrl">
    <vt:lpwstr/>
  </property>
</Properties>
</file>