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90" windowWidth="18195" windowHeight="11760" tabRatio="963" activeTab="6"/>
  </bookViews>
  <sheets>
    <sheet name="Overview" sheetId="11" r:id="rId1"/>
    <sheet name="Protocol" sheetId="12" r:id="rId2"/>
    <sheet name="Completion Guide" sheetId="27" r:id="rId3"/>
    <sheet name="Admin Guide" sheetId="28" r:id="rId4"/>
    <sheet name="Sample Call Agenda" sheetId="30" r:id="rId5"/>
    <sheet name="Possible Resources" sheetId="29" r:id="rId6"/>
    <sheet name="Summary Sheet" sheetId="9" r:id="rId7"/>
    <sheet name="Patient Care Island" sheetId="13" r:id="rId8"/>
    <sheet name="Patient Care King" sheetId="1" r:id="rId9"/>
    <sheet name="Patient Care Kitsap" sheetId="14" r:id="rId10"/>
    <sheet name="Patient Care Mason" sheetId="15" r:id="rId11"/>
    <sheet name="Patient Care Pierce" sheetId="16" r:id="rId12"/>
    <sheet name="Patient Care Skagit" sheetId="17" r:id="rId13"/>
    <sheet name="Patient Care Snohomish" sheetId="18" r:id="rId14"/>
    <sheet name="Patient Care Thurston" sheetId="19" r:id="rId15"/>
    <sheet name="ACF and FMS Island" sheetId="10" r:id="rId16"/>
    <sheet name="ACF and FMS King" sheetId="20" r:id="rId17"/>
    <sheet name="ACF and FMS Kitsap" sheetId="21" r:id="rId18"/>
    <sheet name="ACF and FMS Mason" sheetId="22" r:id="rId19"/>
    <sheet name="ACF and FMS Pierce" sheetId="23" r:id="rId20"/>
    <sheet name="ACF and FMS Skagit" sheetId="24" r:id="rId21"/>
    <sheet name="ACF and FMS Snohomish" sheetId="25" r:id="rId22"/>
    <sheet name="ACF and FMS Thurston" sheetId="26" r:id="rId23"/>
  </sheets>
  <definedNames>
    <definedName name="_xlnm._FilterDatabase" localSheetId="7" hidden="1">'Patient Care Island'!$A$1:$D$7</definedName>
    <definedName name="_xlnm._FilterDatabase" localSheetId="8" hidden="1">'Patient Care King'!$A$1:$E$7</definedName>
    <definedName name="_xlnm._FilterDatabase" localSheetId="9" hidden="1">'Patient Care Kitsap'!$A$1:$E$7</definedName>
    <definedName name="_xlnm._FilterDatabase" localSheetId="10" hidden="1">'Patient Care Mason'!$A$1:$E$7</definedName>
    <definedName name="_xlnm._FilterDatabase" localSheetId="11" hidden="1">'Patient Care Pierce'!$A$1:$E$7</definedName>
    <definedName name="_xlnm._FilterDatabase" localSheetId="12" hidden="1">'Patient Care Skagit'!$A$1:$E$7</definedName>
    <definedName name="_xlnm._FilterDatabase" localSheetId="13" hidden="1">'Patient Care Snohomish'!$A$1:$E$7</definedName>
    <definedName name="_xlnm._FilterDatabase" localSheetId="14" hidden="1">'Patient Care Thurston'!$A$1:$E$7</definedName>
    <definedName name="Capability" localSheetId="16">#REF!</definedName>
    <definedName name="Capability" localSheetId="17">#REF!</definedName>
    <definedName name="Capability" localSheetId="18">#REF!</definedName>
    <definedName name="Capability" localSheetId="19">#REF!</definedName>
    <definedName name="Capability" localSheetId="20">#REF!</definedName>
    <definedName name="Capability" localSheetId="21">#REF!</definedName>
    <definedName name="Capability" localSheetId="22">#REF!</definedName>
    <definedName name="Capability" localSheetId="7">#REF!</definedName>
    <definedName name="Capability" localSheetId="9">#REF!</definedName>
    <definedName name="Capability" localSheetId="10">#REF!</definedName>
    <definedName name="Capability" localSheetId="11">#REF!</definedName>
    <definedName name="Capability" localSheetId="12">#REF!</definedName>
    <definedName name="Capability" localSheetId="13">#REF!</definedName>
    <definedName name="Capability" localSheetId="14">#REF!</definedName>
    <definedName name="Capability">#REF!</definedName>
    <definedName name="Conditional">#REF!</definedName>
    <definedName name="Conditional1" localSheetId="16">#REF!</definedName>
    <definedName name="Conditional1" localSheetId="17">#REF!</definedName>
    <definedName name="Conditional1" localSheetId="18">#REF!</definedName>
    <definedName name="Conditional1" localSheetId="19">#REF!</definedName>
    <definedName name="Conditional1" localSheetId="20">#REF!</definedName>
    <definedName name="Conditional1" localSheetId="21">#REF!</definedName>
    <definedName name="Conditional1" localSheetId="22">#REF!</definedName>
    <definedName name="Conditional1" localSheetId="7">#REF!</definedName>
    <definedName name="Conditional1" localSheetId="9">#REF!</definedName>
    <definedName name="Conditional1" localSheetId="10">#REF!</definedName>
    <definedName name="Conditional1" localSheetId="11">#REF!</definedName>
    <definedName name="Conditional1" localSheetId="12">#REF!</definedName>
    <definedName name="Conditional1" localSheetId="13">#REF!</definedName>
    <definedName name="Conditional1" localSheetId="14">#REF!</definedName>
    <definedName name="Conditional1">#REF!</definedName>
    <definedName name="Conditional2" localSheetId="16">#REF!</definedName>
    <definedName name="Conditional2" localSheetId="17">#REF!</definedName>
    <definedName name="Conditional2" localSheetId="18">#REF!</definedName>
    <definedName name="Conditional2" localSheetId="19">#REF!</definedName>
    <definedName name="Conditional2" localSheetId="20">#REF!</definedName>
    <definedName name="Conditional2" localSheetId="21">#REF!</definedName>
    <definedName name="Conditional2" localSheetId="22">#REF!</definedName>
    <definedName name="Conditional2" localSheetId="7">#REF!</definedName>
    <definedName name="Conditional2" localSheetId="9">#REF!</definedName>
    <definedName name="Conditional2" localSheetId="10">#REF!</definedName>
    <definedName name="Conditional2" localSheetId="11">#REF!</definedName>
    <definedName name="Conditional2" localSheetId="12">#REF!</definedName>
    <definedName name="Conditional2" localSheetId="13">#REF!</definedName>
    <definedName name="Conditional2" localSheetId="14">#REF!</definedName>
    <definedName name="Conditional2">#REF!</definedName>
    <definedName name="Defecit">#REF!</definedName>
    <definedName name="Defecits1" localSheetId="16">#REF!</definedName>
    <definedName name="Defecits1" localSheetId="17">#REF!</definedName>
    <definedName name="Defecits1" localSheetId="18">#REF!</definedName>
    <definedName name="Defecits1" localSheetId="19">#REF!</definedName>
    <definedName name="Defecits1" localSheetId="20">#REF!</definedName>
    <definedName name="Defecits1" localSheetId="21">#REF!</definedName>
    <definedName name="Defecits1" localSheetId="22">#REF!</definedName>
    <definedName name="Defecits1" localSheetId="7">#REF!</definedName>
    <definedName name="Defecits1" localSheetId="9">#REF!</definedName>
    <definedName name="Defecits1" localSheetId="10">#REF!</definedName>
    <definedName name="Defecits1" localSheetId="11">#REF!</definedName>
    <definedName name="Defecits1" localSheetId="12">#REF!</definedName>
    <definedName name="Defecits1" localSheetId="13">#REF!</definedName>
    <definedName name="Defecits1" localSheetId="14">#REF!</definedName>
    <definedName name="Defecits1">#REF!</definedName>
    <definedName name="Defecits2" localSheetId="16">#REF!</definedName>
    <definedName name="Defecits2" localSheetId="17">#REF!</definedName>
    <definedName name="Defecits2" localSheetId="18">#REF!</definedName>
    <definedName name="Defecits2" localSheetId="19">#REF!</definedName>
    <definedName name="Defecits2" localSheetId="20">#REF!</definedName>
    <definedName name="Defecits2" localSheetId="21">#REF!</definedName>
    <definedName name="Defecits2" localSheetId="22">#REF!</definedName>
    <definedName name="Defecits2" localSheetId="7">#REF!</definedName>
    <definedName name="Defecits2" localSheetId="9">#REF!</definedName>
    <definedName name="Defecits2" localSheetId="10">#REF!</definedName>
    <definedName name="Defecits2" localSheetId="11">#REF!</definedName>
    <definedName name="Defecits2" localSheetId="12">#REF!</definedName>
    <definedName name="Defecits2" localSheetId="13">#REF!</definedName>
    <definedName name="Defecits2" localSheetId="14">#REF!</definedName>
    <definedName name="Defecits2">#REF!</definedName>
    <definedName name="Defecits3" localSheetId="16">#REF!</definedName>
    <definedName name="Defecits3" localSheetId="17">#REF!</definedName>
    <definedName name="Defecits3" localSheetId="18">#REF!</definedName>
    <definedName name="Defecits3" localSheetId="19">#REF!</definedName>
    <definedName name="Defecits3" localSheetId="20">#REF!</definedName>
    <definedName name="Defecits3" localSheetId="21">#REF!</definedName>
    <definedName name="Defecits3" localSheetId="22">#REF!</definedName>
    <definedName name="Defecits3" localSheetId="7">#REF!</definedName>
    <definedName name="Defecits3" localSheetId="9">#REF!</definedName>
    <definedName name="Defecits3" localSheetId="10">#REF!</definedName>
    <definedName name="Defecits3" localSheetId="11">#REF!</definedName>
    <definedName name="Defecits3" localSheetId="12">#REF!</definedName>
    <definedName name="Defecits3" localSheetId="13">#REF!</definedName>
    <definedName name="Defecits3" localSheetId="14">#REF!</definedName>
    <definedName name="Defecits3">#REF!</definedName>
    <definedName name="Deficits1" localSheetId="16">#REF!</definedName>
    <definedName name="Deficits1" localSheetId="17">#REF!</definedName>
    <definedName name="Deficits1" localSheetId="18">#REF!</definedName>
    <definedName name="Deficits1" localSheetId="19">#REF!</definedName>
    <definedName name="Deficits1" localSheetId="20">#REF!</definedName>
    <definedName name="Deficits1" localSheetId="21">#REF!</definedName>
    <definedName name="Deficits1" localSheetId="22">#REF!</definedName>
    <definedName name="Deficits1" localSheetId="7">#REF!</definedName>
    <definedName name="Deficits1" localSheetId="9">#REF!</definedName>
    <definedName name="Deficits1" localSheetId="10">#REF!</definedName>
    <definedName name="Deficits1" localSheetId="11">#REF!</definedName>
    <definedName name="Deficits1" localSheetId="12">#REF!</definedName>
    <definedName name="Deficits1" localSheetId="13">#REF!</definedName>
    <definedName name="Deficits1" localSheetId="14">#REF!</definedName>
    <definedName name="Deficits1">#REF!</definedName>
    <definedName name="Deficits2" localSheetId="16">#REF!</definedName>
    <definedName name="Deficits2" localSheetId="17">#REF!</definedName>
    <definedName name="Deficits2" localSheetId="18">#REF!</definedName>
    <definedName name="Deficits2" localSheetId="19">#REF!</definedName>
    <definedName name="Deficits2" localSheetId="20">#REF!</definedName>
    <definedName name="Deficits2" localSheetId="21">#REF!</definedName>
    <definedName name="Deficits2" localSheetId="22">#REF!</definedName>
    <definedName name="Deficits2" localSheetId="7">#REF!</definedName>
    <definedName name="Deficits2" localSheetId="9">#REF!</definedName>
    <definedName name="Deficits2" localSheetId="10">#REF!</definedName>
    <definedName name="Deficits2" localSheetId="11">#REF!</definedName>
    <definedName name="Deficits2" localSheetId="12">#REF!</definedName>
    <definedName name="Deficits2" localSheetId="13">#REF!</definedName>
    <definedName name="Deficits2" localSheetId="14">#REF!</definedName>
    <definedName name="Deficits2">#REF!</definedName>
    <definedName name="Deficits3" localSheetId="16">#REF!</definedName>
    <definedName name="Deficits3" localSheetId="17">#REF!</definedName>
    <definedName name="Deficits3" localSheetId="18">#REF!</definedName>
    <definedName name="Deficits3" localSheetId="19">#REF!</definedName>
    <definedName name="Deficits3" localSheetId="20">#REF!</definedName>
    <definedName name="Deficits3" localSheetId="21">#REF!</definedName>
    <definedName name="Deficits3" localSheetId="22">#REF!</definedName>
    <definedName name="Deficits3" localSheetId="7">#REF!</definedName>
    <definedName name="Deficits3" localSheetId="9">#REF!</definedName>
    <definedName name="Deficits3" localSheetId="10">#REF!</definedName>
    <definedName name="Deficits3" localSheetId="11">#REF!</definedName>
    <definedName name="Deficits3" localSheetId="12">#REF!</definedName>
    <definedName name="Deficits3" localSheetId="13">#REF!</definedName>
    <definedName name="Deficits3" localSheetId="14">#REF!</definedName>
    <definedName name="Deficits3">#REF!</definedName>
    <definedName name="DurationOfDefecit">#REF!</definedName>
    <definedName name="Infrastructure">#REF!</definedName>
    <definedName name="LogisticsSupport" localSheetId="16">#REF!</definedName>
    <definedName name="LogisticsSupport" localSheetId="17">#REF!</definedName>
    <definedName name="LogisticsSupport" localSheetId="18">#REF!</definedName>
    <definedName name="LogisticsSupport" localSheetId="19">#REF!</definedName>
    <definedName name="LogisticsSupport" localSheetId="20">#REF!</definedName>
    <definedName name="LogisticsSupport" localSheetId="21">#REF!</definedName>
    <definedName name="LogisticsSupport" localSheetId="22">#REF!</definedName>
    <definedName name="LogisticsSupport" localSheetId="7">#REF!</definedName>
    <definedName name="LogisticsSupport" localSheetId="9">#REF!</definedName>
    <definedName name="LogisticsSupport" localSheetId="10">#REF!</definedName>
    <definedName name="LogisticsSupport" localSheetId="11">#REF!</definedName>
    <definedName name="LogisticsSupport" localSheetId="12">#REF!</definedName>
    <definedName name="LogisticsSupport" localSheetId="13">#REF!</definedName>
    <definedName name="LogisticsSupport" localSheetId="14">#REF!</definedName>
    <definedName name="LogisticsSupport">#REF!</definedName>
    <definedName name="LogisticsSupport1">#REF!</definedName>
    <definedName name="LogisticsSupport2">#REF!</definedName>
    <definedName name="LogisticsSupport3">#REF!</definedName>
    <definedName name="NumberPatients">#REF!</definedName>
    <definedName name="PatientCap1" localSheetId="16">#REF!</definedName>
    <definedName name="PatientCap1" localSheetId="17">#REF!</definedName>
    <definedName name="PatientCap1" localSheetId="18">#REF!</definedName>
    <definedName name="PatientCap1" localSheetId="19">#REF!</definedName>
    <definedName name="PatientCap1" localSheetId="20">#REF!</definedName>
    <definedName name="PatientCap1" localSheetId="21">#REF!</definedName>
    <definedName name="PatientCap1" localSheetId="22">#REF!</definedName>
    <definedName name="PatientCap1" localSheetId="7">#REF!</definedName>
    <definedName name="PatientCap1" localSheetId="9">#REF!</definedName>
    <definedName name="PatientCap1" localSheetId="10">#REF!</definedName>
    <definedName name="PatientCap1" localSheetId="11">#REF!</definedName>
    <definedName name="PatientCap1" localSheetId="12">#REF!</definedName>
    <definedName name="PatientCap1" localSheetId="13">#REF!</definedName>
    <definedName name="PatientCap1" localSheetId="14">#REF!</definedName>
    <definedName name="PatientCap1">#REF!</definedName>
    <definedName name="PatientCap2" localSheetId="16">#REF!</definedName>
    <definedName name="PatientCap2" localSheetId="17">#REF!</definedName>
    <definedName name="PatientCap2" localSheetId="18">#REF!</definedName>
    <definedName name="PatientCap2" localSheetId="19">#REF!</definedName>
    <definedName name="PatientCap2" localSheetId="20">#REF!</definedName>
    <definedName name="PatientCap2" localSheetId="21">#REF!</definedName>
    <definedName name="PatientCap2" localSheetId="22">#REF!</definedName>
    <definedName name="PatientCap2" localSheetId="7">#REF!</definedName>
    <definedName name="PatientCap2" localSheetId="9">#REF!</definedName>
    <definedName name="PatientCap2" localSheetId="10">#REF!</definedName>
    <definedName name="PatientCap2" localSheetId="11">#REF!</definedName>
    <definedName name="PatientCap2" localSheetId="12">#REF!</definedName>
    <definedName name="PatientCap2" localSheetId="13">#REF!</definedName>
    <definedName name="PatientCap2" localSheetId="14">#REF!</definedName>
    <definedName name="PatientCap2">#REF!</definedName>
    <definedName name="PatientCap3" localSheetId="16">#REF!</definedName>
    <definedName name="PatientCap3" localSheetId="17">#REF!</definedName>
    <definedName name="PatientCap3" localSheetId="18">#REF!</definedName>
    <definedName name="PatientCap3" localSheetId="19">#REF!</definedName>
    <definedName name="PatientCap3" localSheetId="20">#REF!</definedName>
    <definedName name="PatientCap3" localSheetId="21">#REF!</definedName>
    <definedName name="PatientCap3" localSheetId="22">#REF!</definedName>
    <definedName name="PatientCap3" localSheetId="7">#REF!</definedName>
    <definedName name="PatientCap3" localSheetId="9">#REF!</definedName>
    <definedName name="PatientCap3" localSheetId="10">#REF!</definedName>
    <definedName name="PatientCap3" localSheetId="11">#REF!</definedName>
    <definedName name="PatientCap3" localSheetId="12">#REF!</definedName>
    <definedName name="PatientCap3" localSheetId="13">#REF!</definedName>
    <definedName name="PatientCap3" localSheetId="14">#REF!</definedName>
    <definedName name="PatientCap3">#REF!</definedName>
    <definedName name="PatientCap4" localSheetId="16">#REF!</definedName>
    <definedName name="PatientCap4" localSheetId="17">#REF!</definedName>
    <definedName name="PatientCap4" localSheetId="18">#REF!</definedName>
    <definedName name="PatientCap4" localSheetId="19">#REF!</definedName>
    <definedName name="PatientCap4" localSheetId="20">#REF!</definedName>
    <definedName name="PatientCap4" localSheetId="21">#REF!</definedName>
    <definedName name="PatientCap4" localSheetId="22">#REF!</definedName>
    <definedName name="PatientCap4" localSheetId="7">#REF!</definedName>
    <definedName name="PatientCap4" localSheetId="9">#REF!</definedName>
    <definedName name="PatientCap4" localSheetId="10">#REF!</definedName>
    <definedName name="PatientCap4" localSheetId="11">#REF!</definedName>
    <definedName name="PatientCap4" localSheetId="12">#REF!</definedName>
    <definedName name="PatientCap4" localSheetId="13">#REF!</definedName>
    <definedName name="PatientCap4" localSheetId="14">#REF!</definedName>
    <definedName name="PatientCap4">#REF!</definedName>
    <definedName name="PatientCapacity">#REF!</definedName>
    <definedName name="PatientCapacity1">#REF!</definedName>
    <definedName name="PatientCapacity2">#REF!</definedName>
    <definedName name="PatientNumb1" localSheetId="16">#REF!</definedName>
    <definedName name="PatientNumb1" localSheetId="17">#REF!</definedName>
    <definedName name="PatientNumb1" localSheetId="18">#REF!</definedName>
    <definedName name="PatientNumb1" localSheetId="19">#REF!</definedName>
    <definedName name="PatientNumb1" localSheetId="20">#REF!</definedName>
    <definedName name="PatientNumb1" localSheetId="21">#REF!</definedName>
    <definedName name="PatientNumb1" localSheetId="22">#REF!</definedName>
    <definedName name="PatientNumb1" localSheetId="7">#REF!</definedName>
    <definedName name="PatientNumb1" localSheetId="9">#REF!</definedName>
    <definedName name="PatientNumb1" localSheetId="10">#REF!</definedName>
    <definedName name="PatientNumb1" localSheetId="11">#REF!</definedName>
    <definedName name="PatientNumb1" localSheetId="12">#REF!</definedName>
    <definedName name="PatientNumb1" localSheetId="13">#REF!</definedName>
    <definedName name="PatientNumb1" localSheetId="14">#REF!</definedName>
    <definedName name="PatientNumb1">#REF!</definedName>
    <definedName name="PatientNumber">#REF!</definedName>
    <definedName name="PowerStatus">#REF!</definedName>
    <definedName name="_xlnm.Print_Area" localSheetId="8">'Patient Care King'!$A$1:$J$23</definedName>
    <definedName name="_xlnm.Print_Area" localSheetId="9">'Patient Care Kitsap'!$A$1:$J$23</definedName>
    <definedName name="_xlnm.Print_Area" localSheetId="10">'Patient Care Mason'!$A$1:$J$23</definedName>
    <definedName name="_xlnm.Print_Area" localSheetId="11">'Patient Care Pierce'!$A$1:$J$23</definedName>
    <definedName name="_xlnm.Print_Area" localSheetId="12">'Patient Care Skagit'!$A$1:$J$23</definedName>
    <definedName name="_xlnm.Print_Area" localSheetId="13">'Patient Care Snohomish'!$A$1:$J$23</definedName>
    <definedName name="_xlnm.Print_Area" localSheetId="14">'Patient Care Thurston'!$A$1:$J$23</definedName>
    <definedName name="Staffing">#REF!</definedName>
    <definedName name="StaffSupport1">#REF!</definedName>
    <definedName name="StaffSupport2">#REF!</definedName>
    <definedName name="StructuralStatus">#REF!</definedName>
    <definedName name="Transportation1" localSheetId="16">#REF!</definedName>
    <definedName name="Transportation1" localSheetId="17">#REF!</definedName>
    <definedName name="Transportation1" localSheetId="18">#REF!</definedName>
    <definedName name="Transportation1" localSheetId="19">#REF!</definedName>
    <definedName name="Transportation1" localSheetId="20">#REF!</definedName>
    <definedName name="Transportation1" localSheetId="21">#REF!</definedName>
    <definedName name="Transportation1" localSheetId="22">#REF!</definedName>
    <definedName name="Transportation1" localSheetId="7">#REF!</definedName>
    <definedName name="Transportation1" localSheetId="9">#REF!</definedName>
    <definedName name="Transportation1" localSheetId="10">#REF!</definedName>
    <definedName name="Transportation1" localSheetId="11">#REF!</definedName>
    <definedName name="Transportation1" localSheetId="12">#REF!</definedName>
    <definedName name="Transportation1" localSheetId="13">#REF!</definedName>
    <definedName name="Transportation1" localSheetId="14">#REF!</definedName>
    <definedName name="Transportation1">#REF!</definedName>
    <definedName name="Transportation2" localSheetId="16">#REF!</definedName>
    <definedName name="Transportation2" localSheetId="17">#REF!</definedName>
    <definedName name="Transportation2" localSheetId="18">#REF!</definedName>
    <definedName name="Transportation2" localSheetId="19">#REF!</definedName>
    <definedName name="Transportation2" localSheetId="20">#REF!</definedName>
    <definedName name="Transportation2" localSheetId="21">#REF!</definedName>
    <definedName name="Transportation2" localSheetId="22">#REF!</definedName>
    <definedName name="Transportation2" localSheetId="7">#REF!</definedName>
    <definedName name="Transportation2" localSheetId="9">#REF!</definedName>
    <definedName name="Transportation2" localSheetId="10">#REF!</definedName>
    <definedName name="Transportation2" localSheetId="11">#REF!</definedName>
    <definedName name="Transportation2" localSheetId="12">#REF!</definedName>
    <definedName name="Transportation2" localSheetId="13">#REF!</definedName>
    <definedName name="Transportation2" localSheetId="14">#REF!</definedName>
    <definedName name="Transportation2">#REF!</definedName>
    <definedName name="Transportation3" localSheetId="16">#REF!</definedName>
    <definedName name="Transportation3" localSheetId="17">#REF!</definedName>
    <definedName name="Transportation3" localSheetId="18">#REF!</definedName>
    <definedName name="Transportation3" localSheetId="19">#REF!</definedName>
    <definedName name="Transportation3" localSheetId="20">#REF!</definedName>
    <definedName name="Transportation3" localSheetId="21">#REF!</definedName>
    <definedName name="Transportation3" localSheetId="22">#REF!</definedName>
    <definedName name="Transportation3" localSheetId="7">#REF!</definedName>
    <definedName name="Transportation3" localSheetId="9">#REF!</definedName>
    <definedName name="Transportation3" localSheetId="10">#REF!</definedName>
    <definedName name="Transportation3" localSheetId="11">#REF!</definedName>
    <definedName name="Transportation3" localSheetId="12">#REF!</definedName>
    <definedName name="Transportation3" localSheetId="13">#REF!</definedName>
    <definedName name="Transportation3" localSheetId="14">#REF!</definedName>
    <definedName name="Transportation3">#REF!</definedName>
    <definedName name="WaterStatus">#REF!</definedName>
  </definedNames>
  <calcPr calcId="144525"/>
</workbook>
</file>

<file path=xl/calcChain.xml><?xml version="1.0" encoding="utf-8"?>
<calcChain xmlns="http://schemas.openxmlformats.org/spreadsheetml/2006/main">
  <c r="A212" i="27" l="1"/>
  <c r="B36" i="9" l="1"/>
  <c r="I80" i="9" l="1"/>
  <c r="H80" i="9"/>
  <c r="F80" i="9"/>
  <c r="E80" i="9"/>
  <c r="C80" i="9"/>
  <c r="B80" i="9"/>
  <c r="H36" i="9"/>
  <c r="E36" i="9"/>
  <c r="H97" i="9" l="1"/>
  <c r="I96" i="9"/>
  <c r="I95" i="9"/>
  <c r="H96" i="9"/>
  <c r="H95" i="9"/>
  <c r="H94" i="9"/>
  <c r="H93" i="9"/>
  <c r="H92" i="9"/>
  <c r="E97" i="9"/>
  <c r="F96" i="9"/>
  <c r="F95" i="9"/>
  <c r="E96" i="9"/>
  <c r="E95" i="9"/>
  <c r="E94" i="9"/>
  <c r="E93" i="9"/>
  <c r="E92" i="9"/>
  <c r="H89" i="9"/>
  <c r="I88" i="9"/>
  <c r="I87" i="9"/>
  <c r="H88" i="9"/>
  <c r="H87" i="9"/>
  <c r="H86" i="9"/>
  <c r="H84" i="9"/>
  <c r="H85" i="9"/>
  <c r="E89" i="9"/>
  <c r="F88" i="9"/>
  <c r="E88" i="9"/>
  <c r="F87" i="9"/>
  <c r="E87" i="9"/>
  <c r="E86" i="9"/>
  <c r="E85" i="9"/>
  <c r="E84" i="9"/>
  <c r="H81" i="9"/>
  <c r="I79" i="9"/>
  <c r="H79" i="9"/>
  <c r="H78" i="9"/>
  <c r="H77" i="9"/>
  <c r="H76" i="9"/>
  <c r="E81" i="9"/>
  <c r="F79" i="9"/>
  <c r="E79" i="9"/>
  <c r="E78" i="9"/>
  <c r="E77" i="9"/>
  <c r="E76" i="9"/>
  <c r="H73" i="9"/>
  <c r="I72" i="9"/>
  <c r="H72" i="9"/>
  <c r="I71" i="9"/>
  <c r="H71" i="9"/>
  <c r="H70" i="9"/>
  <c r="H69" i="9"/>
  <c r="H68" i="9"/>
  <c r="E73" i="9"/>
  <c r="F72" i="9"/>
  <c r="E72" i="9"/>
  <c r="F71" i="9"/>
  <c r="E71" i="9"/>
  <c r="E70" i="9"/>
  <c r="E69" i="9"/>
  <c r="E68" i="9"/>
  <c r="H63" i="9"/>
  <c r="I62" i="9"/>
  <c r="I61" i="9"/>
  <c r="H62" i="9"/>
  <c r="H61" i="9"/>
  <c r="H60" i="9"/>
  <c r="H59" i="9"/>
  <c r="H58" i="9"/>
  <c r="E63" i="9"/>
  <c r="F62" i="9"/>
  <c r="F61" i="9"/>
  <c r="E62" i="9"/>
  <c r="E61" i="9"/>
  <c r="E60" i="9"/>
  <c r="E59" i="9"/>
  <c r="E58" i="9"/>
  <c r="H55" i="9"/>
  <c r="I54" i="9"/>
  <c r="H54" i="9"/>
  <c r="I53" i="9"/>
  <c r="H53" i="9"/>
  <c r="H52" i="9"/>
  <c r="H51" i="9"/>
  <c r="H50" i="9"/>
  <c r="E55" i="9"/>
  <c r="F54" i="9"/>
  <c r="E54" i="9"/>
  <c r="F53" i="9"/>
  <c r="E53" i="9"/>
  <c r="E52" i="9"/>
  <c r="E51" i="9"/>
  <c r="E50" i="9"/>
  <c r="H47" i="9"/>
  <c r="I46" i="9"/>
  <c r="H46" i="9"/>
  <c r="I45" i="9"/>
  <c r="H45" i="9"/>
  <c r="H44" i="9"/>
  <c r="H43" i="9"/>
  <c r="H42" i="9"/>
  <c r="E47" i="9"/>
  <c r="F46" i="9"/>
  <c r="F45" i="9"/>
  <c r="E46" i="9"/>
  <c r="E45" i="9"/>
  <c r="E44" i="9"/>
  <c r="E43" i="9"/>
  <c r="E42" i="9"/>
  <c r="M13" i="26"/>
  <c r="H13" i="26"/>
  <c r="C13" i="26"/>
  <c r="M12" i="26"/>
  <c r="H12" i="26"/>
  <c r="C12" i="26"/>
  <c r="M10" i="26"/>
  <c r="H10" i="26"/>
  <c r="C10" i="26"/>
  <c r="M9" i="26"/>
  <c r="H9" i="26"/>
  <c r="C9" i="26"/>
  <c r="M7" i="26"/>
  <c r="H7" i="26"/>
  <c r="C7" i="26"/>
  <c r="M5" i="26"/>
  <c r="H5" i="26"/>
  <c r="C5" i="26"/>
  <c r="M3" i="26"/>
  <c r="H3" i="26"/>
  <c r="C3" i="26"/>
  <c r="M13" i="25"/>
  <c r="H13" i="25"/>
  <c r="C13" i="25"/>
  <c r="M12" i="25"/>
  <c r="H12" i="25"/>
  <c r="C12" i="25"/>
  <c r="M10" i="25"/>
  <c r="H10" i="25"/>
  <c r="C10" i="25"/>
  <c r="M9" i="25"/>
  <c r="H9" i="25"/>
  <c r="C9" i="25"/>
  <c r="M7" i="25"/>
  <c r="H7" i="25"/>
  <c r="C7" i="25"/>
  <c r="M5" i="25"/>
  <c r="H5" i="25"/>
  <c r="C5" i="25"/>
  <c r="M3" i="25"/>
  <c r="H3" i="25"/>
  <c r="C3" i="25"/>
  <c r="M13" i="24"/>
  <c r="H13" i="24"/>
  <c r="C13" i="24"/>
  <c r="M12" i="24"/>
  <c r="H12" i="24"/>
  <c r="C12" i="24"/>
  <c r="M10" i="24"/>
  <c r="H10" i="24"/>
  <c r="C10" i="24"/>
  <c r="M9" i="24"/>
  <c r="H9" i="24"/>
  <c r="C9" i="24"/>
  <c r="M7" i="24"/>
  <c r="H7" i="24"/>
  <c r="C7" i="24"/>
  <c r="M5" i="24"/>
  <c r="H5" i="24"/>
  <c r="C5" i="24"/>
  <c r="M3" i="24"/>
  <c r="H3" i="24"/>
  <c r="C3" i="24"/>
  <c r="M13" i="23"/>
  <c r="H13" i="23"/>
  <c r="C13" i="23"/>
  <c r="M12" i="23"/>
  <c r="H12" i="23"/>
  <c r="C12" i="23"/>
  <c r="M10" i="23"/>
  <c r="H10" i="23"/>
  <c r="C10" i="23"/>
  <c r="M9" i="23"/>
  <c r="H9" i="23"/>
  <c r="C9" i="23"/>
  <c r="M7" i="23"/>
  <c r="H7" i="23"/>
  <c r="C7" i="23"/>
  <c r="M5" i="23"/>
  <c r="H5" i="23"/>
  <c r="C5" i="23"/>
  <c r="M3" i="23"/>
  <c r="H3" i="23"/>
  <c r="C3" i="23"/>
  <c r="M13" i="22"/>
  <c r="H13" i="22"/>
  <c r="C13" i="22"/>
  <c r="M12" i="22"/>
  <c r="H12" i="22"/>
  <c r="C12" i="22"/>
  <c r="M10" i="22"/>
  <c r="H10" i="22"/>
  <c r="C10" i="22"/>
  <c r="M9" i="22"/>
  <c r="H9" i="22"/>
  <c r="C9" i="22"/>
  <c r="M7" i="22"/>
  <c r="H7" i="22"/>
  <c r="C7" i="22"/>
  <c r="M5" i="22"/>
  <c r="H5" i="22"/>
  <c r="C5" i="22"/>
  <c r="M3" i="22"/>
  <c r="H3" i="22"/>
  <c r="C3" i="22"/>
  <c r="M13" i="21"/>
  <c r="H13" i="21"/>
  <c r="C13" i="21"/>
  <c r="M12" i="21"/>
  <c r="H12" i="21"/>
  <c r="C12" i="21"/>
  <c r="M10" i="21"/>
  <c r="H10" i="21"/>
  <c r="C10" i="21"/>
  <c r="M9" i="21"/>
  <c r="H9" i="21"/>
  <c r="C9" i="21"/>
  <c r="M7" i="21"/>
  <c r="H7" i="21"/>
  <c r="C7" i="21"/>
  <c r="M5" i="21"/>
  <c r="H5" i="21"/>
  <c r="C5" i="21"/>
  <c r="M3" i="21"/>
  <c r="H3" i="21"/>
  <c r="C3" i="21"/>
  <c r="M13" i="20"/>
  <c r="H13" i="20"/>
  <c r="C13" i="20"/>
  <c r="M12" i="20"/>
  <c r="H12" i="20"/>
  <c r="C12" i="20"/>
  <c r="M10" i="20"/>
  <c r="H10" i="20"/>
  <c r="C10" i="20"/>
  <c r="M9" i="20"/>
  <c r="H9" i="20"/>
  <c r="C9" i="20"/>
  <c r="M7" i="20"/>
  <c r="H7" i="20"/>
  <c r="C7" i="20"/>
  <c r="M5" i="20"/>
  <c r="H5" i="20"/>
  <c r="C5" i="20"/>
  <c r="M3" i="20"/>
  <c r="H3" i="20"/>
  <c r="C3" i="20"/>
  <c r="M13" i="10"/>
  <c r="H13" i="10"/>
  <c r="C13" i="10"/>
  <c r="M3" i="10"/>
  <c r="H3" i="10"/>
  <c r="C3" i="10"/>
  <c r="H37" i="9"/>
  <c r="J22" i="19"/>
  <c r="D22" i="19"/>
  <c r="J21" i="19"/>
  <c r="D21" i="19"/>
  <c r="J20" i="19"/>
  <c r="D20" i="19"/>
  <c r="J19" i="19"/>
  <c r="J23" i="19" s="1"/>
  <c r="D19" i="19"/>
  <c r="D23" i="19" s="1"/>
  <c r="J16" i="19"/>
  <c r="D16" i="19"/>
  <c r="J15" i="19"/>
  <c r="D15" i="19"/>
  <c r="D17" i="19" s="1"/>
  <c r="J14" i="19"/>
  <c r="J17" i="19" s="1"/>
  <c r="D14" i="19"/>
  <c r="J10" i="19"/>
  <c r="D10" i="19"/>
  <c r="J9" i="19"/>
  <c r="J11" i="19" s="1"/>
  <c r="D9" i="19"/>
  <c r="D11" i="19" s="1"/>
  <c r="J6" i="19"/>
  <c r="D6" i="19"/>
  <c r="J5" i="19"/>
  <c r="D5" i="19"/>
  <c r="J4" i="19"/>
  <c r="D4" i="19"/>
  <c r="J3" i="19"/>
  <c r="J7" i="19" s="1"/>
  <c r="D3" i="19"/>
  <c r="D7" i="19" s="1"/>
  <c r="J22" i="18"/>
  <c r="D22" i="18"/>
  <c r="J21" i="18"/>
  <c r="D21" i="18"/>
  <c r="J20" i="18"/>
  <c r="D20" i="18"/>
  <c r="J19" i="18"/>
  <c r="J23" i="18" s="1"/>
  <c r="D19" i="18"/>
  <c r="D23" i="18" s="1"/>
  <c r="J16" i="18"/>
  <c r="D16" i="18"/>
  <c r="J15" i="18"/>
  <c r="D15" i="18"/>
  <c r="D17" i="18" s="1"/>
  <c r="J14" i="18"/>
  <c r="J17" i="18" s="1"/>
  <c r="D14" i="18"/>
  <c r="J10" i="18"/>
  <c r="D10" i="18"/>
  <c r="J9" i="18"/>
  <c r="J11" i="18" s="1"/>
  <c r="D9" i="18"/>
  <c r="D11" i="18" s="1"/>
  <c r="J6" i="18"/>
  <c r="D6" i="18"/>
  <c r="J5" i="18"/>
  <c r="D5" i="18"/>
  <c r="J4" i="18"/>
  <c r="D4" i="18"/>
  <c r="J3" i="18"/>
  <c r="J7" i="18" s="1"/>
  <c r="D3" i="18"/>
  <c r="D7" i="18" s="1"/>
  <c r="J22" i="17"/>
  <c r="D22" i="17"/>
  <c r="J21" i="17"/>
  <c r="D21" i="17"/>
  <c r="J20" i="17"/>
  <c r="D20" i="17"/>
  <c r="J19" i="17"/>
  <c r="J23" i="17" s="1"/>
  <c r="D19" i="17"/>
  <c r="D23" i="17" s="1"/>
  <c r="J16" i="17"/>
  <c r="D16" i="17"/>
  <c r="J15" i="17"/>
  <c r="J17" i="17" s="1"/>
  <c r="D15" i="17"/>
  <c r="D17" i="17" s="1"/>
  <c r="J14" i="17"/>
  <c r="D14" i="17"/>
  <c r="J10" i="17"/>
  <c r="D10" i="17"/>
  <c r="J9" i="17"/>
  <c r="J11" i="17" s="1"/>
  <c r="D9" i="17"/>
  <c r="D11" i="17" s="1"/>
  <c r="J6" i="17"/>
  <c r="D6" i="17"/>
  <c r="J5" i="17"/>
  <c r="D5" i="17"/>
  <c r="J4" i="17"/>
  <c r="D4" i="17"/>
  <c r="J3" i="17"/>
  <c r="J7" i="17" s="1"/>
  <c r="D3" i="17"/>
  <c r="D7" i="17" s="1"/>
  <c r="J22" i="16"/>
  <c r="D22" i="16"/>
  <c r="J21" i="16"/>
  <c r="D21" i="16"/>
  <c r="J20" i="16"/>
  <c r="D20" i="16"/>
  <c r="J19" i="16"/>
  <c r="J23" i="16" s="1"/>
  <c r="D19" i="16"/>
  <c r="D23" i="16" s="1"/>
  <c r="J16" i="16"/>
  <c r="D16" i="16"/>
  <c r="J15" i="16"/>
  <c r="D15" i="16"/>
  <c r="D17" i="16" s="1"/>
  <c r="J14" i="16"/>
  <c r="J17" i="16" s="1"/>
  <c r="D14" i="16"/>
  <c r="J10" i="16"/>
  <c r="D10" i="16"/>
  <c r="J9" i="16"/>
  <c r="J11" i="16" s="1"/>
  <c r="D9" i="16"/>
  <c r="D11" i="16" s="1"/>
  <c r="J6" i="16"/>
  <c r="D6" i="16"/>
  <c r="J5" i="16"/>
  <c r="D5" i="16"/>
  <c r="J4" i="16"/>
  <c r="D4" i="16"/>
  <c r="J3" i="16"/>
  <c r="J7" i="16" s="1"/>
  <c r="D3" i="16"/>
  <c r="D7" i="16" s="1"/>
  <c r="J22" i="15"/>
  <c r="D22" i="15"/>
  <c r="J21" i="15"/>
  <c r="D21" i="15"/>
  <c r="J20" i="15"/>
  <c r="D20" i="15"/>
  <c r="J19" i="15"/>
  <c r="J23" i="15" s="1"/>
  <c r="D19" i="15"/>
  <c r="D23" i="15" s="1"/>
  <c r="J16" i="15"/>
  <c r="D16" i="15"/>
  <c r="J15" i="15"/>
  <c r="D15" i="15"/>
  <c r="D17" i="15" s="1"/>
  <c r="J14" i="15"/>
  <c r="J17" i="15" s="1"/>
  <c r="D14" i="15"/>
  <c r="J10" i="15"/>
  <c r="D10" i="15"/>
  <c r="J9" i="15"/>
  <c r="J11" i="15" s="1"/>
  <c r="D9" i="15"/>
  <c r="D11" i="15" s="1"/>
  <c r="J6" i="15"/>
  <c r="D6" i="15"/>
  <c r="J5" i="15"/>
  <c r="D5" i="15"/>
  <c r="J4" i="15"/>
  <c r="D4" i="15"/>
  <c r="J3" i="15"/>
  <c r="J7" i="15" s="1"/>
  <c r="D3" i="15"/>
  <c r="D7" i="15" s="1"/>
  <c r="J22" i="14"/>
  <c r="D22" i="14"/>
  <c r="J21" i="14"/>
  <c r="D21" i="14"/>
  <c r="J20" i="14"/>
  <c r="D20" i="14"/>
  <c r="J19" i="14"/>
  <c r="J23" i="14" s="1"/>
  <c r="D19" i="14"/>
  <c r="D23" i="14" s="1"/>
  <c r="J16" i="14"/>
  <c r="D16" i="14"/>
  <c r="J15" i="14"/>
  <c r="D15" i="14"/>
  <c r="D17" i="14" s="1"/>
  <c r="J14" i="14"/>
  <c r="J17" i="14" s="1"/>
  <c r="D14" i="14"/>
  <c r="J10" i="14"/>
  <c r="D10" i="14"/>
  <c r="J9" i="14"/>
  <c r="J11" i="14" s="1"/>
  <c r="D9" i="14"/>
  <c r="D11" i="14" s="1"/>
  <c r="J6" i="14"/>
  <c r="D6" i="14"/>
  <c r="J5" i="14"/>
  <c r="D5" i="14"/>
  <c r="J4" i="14"/>
  <c r="D4" i="14"/>
  <c r="J3" i="14"/>
  <c r="J7" i="14" s="1"/>
  <c r="D3" i="14"/>
  <c r="D7" i="14" s="1"/>
  <c r="J22" i="1"/>
  <c r="D22" i="1"/>
  <c r="J21" i="1"/>
  <c r="D21" i="1"/>
  <c r="J20" i="1"/>
  <c r="D20" i="1"/>
  <c r="J19" i="1"/>
  <c r="J23" i="1" s="1"/>
  <c r="D19" i="1"/>
  <c r="D23" i="1" s="1"/>
  <c r="J16" i="1"/>
  <c r="D16" i="1"/>
  <c r="J15" i="1"/>
  <c r="J17" i="1" s="1"/>
  <c r="D15" i="1"/>
  <c r="J14" i="1"/>
  <c r="D14" i="1"/>
  <c r="J10" i="1"/>
  <c r="D10" i="1"/>
  <c r="J9" i="1"/>
  <c r="J11" i="1" s="1"/>
  <c r="D9" i="1"/>
  <c r="D11" i="1" s="1"/>
  <c r="J6" i="1"/>
  <c r="D6" i="1"/>
  <c r="J5" i="1"/>
  <c r="D5" i="1"/>
  <c r="J4" i="1"/>
  <c r="D4" i="1"/>
  <c r="J3" i="1"/>
  <c r="J7" i="1" s="1"/>
  <c r="D3" i="1"/>
  <c r="D7" i="1" s="1"/>
  <c r="J16" i="13"/>
  <c r="D16" i="13"/>
  <c r="D17" i="1" l="1"/>
  <c r="J6" i="13"/>
  <c r="M12" i="10" l="1"/>
  <c r="H12" i="10"/>
  <c r="C12" i="10"/>
  <c r="M10" i="10"/>
  <c r="H10" i="10"/>
  <c r="C10" i="10"/>
  <c r="M9" i="10"/>
  <c r="H9" i="10"/>
  <c r="C9" i="10"/>
  <c r="M5" i="10"/>
  <c r="H5" i="10"/>
  <c r="C5" i="10"/>
  <c r="M7" i="10"/>
  <c r="C7" i="10"/>
  <c r="H7" i="10"/>
  <c r="J9" i="13"/>
  <c r="D9" i="13"/>
  <c r="J4" i="13"/>
  <c r="D4" i="13"/>
  <c r="D19" i="13"/>
  <c r="J22" i="13"/>
  <c r="D22" i="13"/>
  <c r="J21" i="13"/>
  <c r="D21" i="13"/>
  <c r="D20" i="13"/>
  <c r="J20" i="13"/>
  <c r="J19" i="13"/>
  <c r="D3" i="13"/>
  <c r="J15" i="13"/>
  <c r="D15" i="13"/>
  <c r="J14" i="13"/>
  <c r="D14" i="13"/>
  <c r="J10" i="13"/>
  <c r="D10" i="13"/>
  <c r="D6" i="13"/>
  <c r="J5" i="13"/>
  <c r="D5" i="13"/>
  <c r="J3" i="13"/>
  <c r="B39" i="9" l="1"/>
  <c r="F4" i="9" l="1"/>
  <c r="B97" i="9"/>
  <c r="B89" i="9"/>
  <c r="B81" i="9"/>
  <c r="B73" i="9"/>
  <c r="B63" i="9" l="1"/>
  <c r="B55" i="9"/>
  <c r="B47" i="9"/>
  <c r="H39" i="9"/>
  <c r="E39" i="9"/>
  <c r="C96" i="9" l="1"/>
  <c r="B96" i="9"/>
  <c r="C95" i="9"/>
  <c r="B95" i="9"/>
  <c r="B94" i="9"/>
  <c r="B92" i="9"/>
  <c r="C88" i="9"/>
  <c r="B88" i="9"/>
  <c r="C87" i="9"/>
  <c r="B87" i="9"/>
  <c r="B86" i="9"/>
  <c r="B84" i="9"/>
  <c r="C79" i="9"/>
  <c r="B79" i="9"/>
  <c r="B78" i="9"/>
  <c r="B76" i="9"/>
  <c r="C72" i="9"/>
  <c r="B72" i="9"/>
  <c r="C71" i="9"/>
  <c r="B71" i="9"/>
  <c r="B70" i="9"/>
  <c r="B68" i="9"/>
  <c r="C62" i="9"/>
  <c r="B62" i="9"/>
  <c r="C61" i="9"/>
  <c r="B61" i="9"/>
  <c r="B60" i="9"/>
  <c r="B58" i="9"/>
  <c r="C54" i="9"/>
  <c r="B54" i="9"/>
  <c r="C53" i="9"/>
  <c r="B53" i="9"/>
  <c r="B52" i="9"/>
  <c r="B51" i="9"/>
  <c r="C46" i="9"/>
  <c r="B46" i="9"/>
  <c r="C45" i="9"/>
  <c r="B45" i="9"/>
  <c r="B43" i="9"/>
  <c r="B42" i="9"/>
  <c r="I12" i="9"/>
  <c r="H12" i="9"/>
  <c r="I11" i="9"/>
  <c r="H11" i="9"/>
  <c r="E13" i="9"/>
  <c r="C13" i="9"/>
  <c r="C11" i="9"/>
  <c r="K6" i="9"/>
  <c r="K14" i="9" l="1"/>
  <c r="K12" i="9"/>
  <c r="L11" i="9"/>
  <c r="L12" i="9"/>
  <c r="F11" i="9"/>
  <c r="F12" i="9"/>
  <c r="E14" i="9"/>
  <c r="C14" i="9"/>
  <c r="L4" i="9"/>
  <c r="K13" i="9"/>
  <c r="K11" i="9"/>
  <c r="H14" i="9"/>
  <c r="H13" i="9"/>
  <c r="F14" i="9"/>
  <c r="E12" i="9"/>
  <c r="C12" i="9"/>
  <c r="B14" i="9"/>
  <c r="B13" i="9"/>
  <c r="L5" i="9"/>
  <c r="K7" i="9"/>
  <c r="B50" i="9"/>
  <c r="B59" i="9"/>
  <c r="B77" i="9"/>
  <c r="B93" i="9"/>
  <c r="L6" i="9"/>
  <c r="F13" i="9"/>
  <c r="I13" i="9"/>
  <c r="L13" i="9"/>
  <c r="B44" i="9"/>
  <c r="B69" i="9"/>
  <c r="B85" i="9"/>
  <c r="E11" i="9"/>
  <c r="L7" i="9"/>
  <c r="K5" i="9"/>
  <c r="K4" i="9"/>
  <c r="I14" i="9"/>
  <c r="L14" i="9"/>
  <c r="B12" i="9"/>
  <c r="B11" i="9"/>
  <c r="I6" i="9"/>
  <c r="H5" i="9" l="1"/>
  <c r="I7" i="9"/>
  <c r="I5" i="9"/>
  <c r="H7" i="9"/>
  <c r="H4" i="9"/>
  <c r="H6" i="9"/>
  <c r="I4" i="9"/>
  <c r="J11" i="13" l="1"/>
  <c r="C5" i="9" s="1"/>
  <c r="J17" i="13"/>
  <c r="C6" i="9" s="1"/>
  <c r="J23" i="13"/>
  <c r="C7" i="9" s="1"/>
  <c r="J7" i="13"/>
  <c r="C4" i="9" s="1"/>
  <c r="D17" i="13"/>
  <c r="B6" i="9" s="1"/>
  <c r="D7" i="13"/>
  <c r="B4" i="9" s="1"/>
  <c r="D11" i="13"/>
  <c r="B5" i="9" s="1"/>
  <c r="D23" i="13"/>
  <c r="B7" i="9" s="1"/>
  <c r="I38" i="9"/>
  <c r="H38" i="9"/>
  <c r="I37" i="9"/>
  <c r="H35" i="9"/>
  <c r="H34" i="9"/>
  <c r="F38" i="9"/>
  <c r="E38" i="9"/>
  <c r="F37" i="9"/>
  <c r="E37" i="9"/>
  <c r="E35" i="9"/>
  <c r="E34" i="9"/>
  <c r="C38" i="9"/>
  <c r="B38" i="9"/>
  <c r="C37" i="9"/>
  <c r="B37" i="9"/>
  <c r="B35" i="9"/>
  <c r="B34" i="9"/>
  <c r="F7" i="9"/>
  <c r="F6" i="9"/>
  <c r="F5" i="9" l="1"/>
  <c r="E4" i="9" l="1"/>
  <c r="E7" i="9"/>
  <c r="E5" i="9"/>
  <c r="E6" i="9"/>
</calcChain>
</file>

<file path=xl/sharedStrings.xml><?xml version="1.0" encoding="utf-8"?>
<sst xmlns="http://schemas.openxmlformats.org/spreadsheetml/2006/main" count="1572" uniqueCount="409">
  <si>
    <t>Staff Support</t>
  </si>
  <si>
    <t>Logistics Support</t>
  </si>
  <si>
    <t>Patient Capacity</t>
  </si>
  <si>
    <t>Capability</t>
  </si>
  <si>
    <t>PowerStatus</t>
  </si>
  <si>
    <t>WaterStatus</t>
  </si>
  <si>
    <t>StructuralStatus</t>
  </si>
  <si>
    <t>Evacuation</t>
  </si>
  <si>
    <t>ACF AND FMS SUPPORT 1</t>
  </si>
  <si>
    <t>Number of Patients Able to Support</t>
  </si>
  <si>
    <t>Deficits</t>
  </si>
  <si>
    <t>Unavailable</t>
  </si>
  <si>
    <t xml:space="preserve">Current Status </t>
  </si>
  <si>
    <t>Effective immediately</t>
  </si>
  <si>
    <t>ACF AND FMS SUPPORT 2</t>
  </si>
  <si>
    <t>ACF AND FMS SUPPORT 3</t>
  </si>
  <si>
    <t>Summary Sheet</t>
  </si>
  <si>
    <t>King</t>
  </si>
  <si>
    <t>Skagit</t>
  </si>
  <si>
    <t>Snohomish</t>
  </si>
  <si>
    <t>Pierce</t>
  </si>
  <si>
    <t>Thurston</t>
  </si>
  <si>
    <t>Mason</t>
  </si>
  <si>
    <t>Kitsap</t>
  </si>
  <si>
    <t>Island</t>
  </si>
  <si>
    <t>Now</t>
  </si>
  <si>
    <t>72 hours</t>
  </si>
  <si>
    <t>Patient Care</t>
  </si>
  <si>
    <t>ACF and FMS</t>
  </si>
  <si>
    <t>Structure</t>
  </si>
  <si>
    <t>Power</t>
  </si>
  <si>
    <t>Water</t>
  </si>
  <si>
    <t>Staff</t>
  </si>
  <si>
    <t>Logistics</t>
  </si>
  <si>
    <t>Patients Supporting</t>
  </si>
  <si>
    <t>#1</t>
  </si>
  <si>
    <t>#2</t>
  </si>
  <si>
    <t>#3</t>
  </si>
  <si>
    <t>ACF &amp; FMS</t>
  </si>
  <si>
    <t>A. Is demand for inpatient healthcare service above capacity?</t>
  </si>
  <si>
    <t>B. Are any inpatient healthcare facilities effectively offline (e.g. primary and back-up utilities out, structure destroyed)?</t>
  </si>
  <si>
    <t>C. What percentage of hospital capacity do the offline facilities represent?</t>
  </si>
  <si>
    <t>D. What percentage of inpatient long term care capacity do the offline facilities represent?</t>
  </si>
  <si>
    <t>A. Are all functional inpatient healthcare facilities able to maintain conventional or contingent standards of care during this incident?</t>
  </si>
  <si>
    <t>B. Is county/regional patient treatment capability sufficient?</t>
  </si>
  <si>
    <t>A. What is your expected resource status going forward?</t>
  </si>
  <si>
    <t>B. What is the status of infrastructure in your county as it relates to inpatient healthcare facilites?</t>
  </si>
  <si>
    <t>C. What is your staffing status?</t>
  </si>
  <si>
    <t>A. Are inpatient facilities in your county evacuating?</t>
  </si>
  <si>
    <t>C. If out of county evacuation is necessary, are sufficient local and mutual aid transport resources available?</t>
  </si>
  <si>
    <t>D. If no, how many need transportation?</t>
  </si>
  <si>
    <t>Possibly available within about 48 hours</t>
  </si>
  <si>
    <t>Possibly available within about 72 hours</t>
  </si>
  <si>
    <t>Notes</t>
  </si>
  <si>
    <t>Current Status</t>
  </si>
  <si>
    <t>72 Hours</t>
  </si>
  <si>
    <t>Patient Capacity:</t>
  </si>
  <si>
    <t>Capability:</t>
  </si>
  <si>
    <t>Incomplete</t>
  </si>
  <si>
    <t>4 = Green (no facilities offline and no capacity issues)</t>
  </si>
  <si>
    <t>5-7 = Yellow (facility offline but minimal capacity issues)</t>
  </si>
  <si>
    <t>8-12 = Red (one or more facilities offline and capacity issues)</t>
  </si>
  <si>
    <t>2 = Green (all facilities are working in conventional or contingent standards of care and able to treat most patients)</t>
  </si>
  <si>
    <t>3 = Yellow (all facilities are working in conventional or contingent standards of care and able to treat critical patients only)</t>
  </si>
  <si>
    <t>4-6 = Red (facilities may be working in crisis standards of care and / or not able to address the needs of critical patients)</t>
  </si>
  <si>
    <t>3 = Green (all resources available in sufficient quantities or to meet needs)</t>
  </si>
  <si>
    <t>4 = Yellow (either resources, infrastructure or staffing are facing challenges but working around them)</t>
  </si>
  <si>
    <t>5-9 = Red (one area with a serious deficit or multiple areas facing work-arounds)</t>
  </si>
  <si>
    <t>PATIENT CARE - Island County - COMPLETED BY:</t>
  </si>
  <si>
    <t>PATIENT CARE - King County - COMPLETED BY:</t>
  </si>
  <si>
    <t>PATIENT CARE - Kitsap County - COMPLETED BY:</t>
  </si>
  <si>
    <t>PATIENT CARE - Mason County - COMPLETED BY:</t>
  </si>
  <si>
    <t>PATIENT CARE - Pierce County - COMPLETED BY:</t>
  </si>
  <si>
    <t>PATIENT CARE - Skagit County - COMPLETED BY:</t>
  </si>
  <si>
    <t>PATIENT CARE - Snohomish County - COMPLETED BY:</t>
  </si>
  <si>
    <t>PATIENT CARE - Thurston County - COMPLETED BY:</t>
  </si>
  <si>
    <t>ISLAND COUNTY - COMPLETED BY:</t>
  </si>
  <si>
    <t>KING COUNTY - COMPLETED BY:</t>
  </si>
  <si>
    <t>KITSAP COUNTY - COMPLETED BY:</t>
  </si>
  <si>
    <t>MASON COUNTY - COMPLETED BY:</t>
  </si>
  <si>
    <t>PIERCE COUNTY - COMPLETED BY:</t>
  </si>
  <si>
    <t>SKAGIT COUNTY - COMPLETED BY:</t>
  </si>
  <si>
    <t>SNOHOMISH COUNTY - COMPLETED BY:</t>
  </si>
  <si>
    <t>THURSTON COUNTY - COMPLETED BY:</t>
  </si>
  <si>
    <t>1-4 = Green (no evacuation)</t>
  </si>
  <si>
    <t>5-6 = Yellow (Over capacity without evacuation OR evacuation, but patients can be absorbed within the county and/or there are sufficient transportation resources available. Also factors in the number of patients to be moved.)</t>
  </si>
  <si>
    <t>7-12 = Red (Evacuation, but cannot be absorbed within the county and/or there are insufficient transportation resources available. Also factors in the number of patients to be moved.)</t>
  </si>
  <si>
    <t>B. If yes, can the patient load be absorbed by other facilities within the county or healthcare system?</t>
  </si>
  <si>
    <t>NOTES</t>
  </si>
  <si>
    <t>LAST UPDATED:</t>
  </si>
  <si>
    <t>Overview:</t>
  </si>
  <si>
    <t>A catastrophic disaster occurring in the Puget Sound area may generate thousands of injuries.  Concurrently, healthcare facilities and supporting infrastructure may be damaged or destroyed across a large area. Other areas may be spared significant damages and remain operational. One certainty is that multiple jurisdictions will face an overwhelming need for additional healthcare capacity to provide care to the injured.</t>
  </si>
  <si>
    <t>Purpose:</t>
  </si>
  <si>
    <t>Limitations:</t>
  </si>
  <si>
    <t>Components:</t>
  </si>
  <si>
    <t>Tools:</t>
  </si>
  <si>
    <r>
      <t>§</t>
    </r>
    <r>
      <rPr>
        <sz val="7"/>
        <color theme="1"/>
        <rFont val="Times New Roman"/>
        <family val="1"/>
      </rPr>
      <t xml:space="preserve">  </t>
    </r>
    <r>
      <rPr>
        <sz val="12"/>
        <color theme="1"/>
        <rFont val="Garamond"/>
        <family val="1"/>
      </rPr>
      <t>Protocol for Activation and Use</t>
    </r>
  </si>
  <si>
    <r>
      <t>§</t>
    </r>
    <r>
      <rPr>
        <sz val="7"/>
        <color theme="1"/>
        <rFont val="Times New Roman"/>
        <family val="1"/>
      </rPr>
      <t xml:space="preserve">  </t>
    </r>
    <r>
      <rPr>
        <sz val="12"/>
        <color theme="1"/>
        <rFont val="Garamond"/>
        <family val="1"/>
      </rPr>
      <t>Sample Conference Call Agenda</t>
    </r>
  </si>
  <si>
    <r>
      <t>§</t>
    </r>
    <r>
      <rPr>
        <sz val="7"/>
        <color theme="1"/>
        <rFont val="Times New Roman"/>
        <family val="1"/>
      </rPr>
      <t xml:space="preserve">  </t>
    </r>
    <r>
      <rPr>
        <sz val="12"/>
        <color theme="1"/>
        <rFont val="Garamond"/>
        <family val="1"/>
      </rPr>
      <t>Relevant Medical Surge Assets</t>
    </r>
  </si>
  <si>
    <t>Protocol for Activation and Use</t>
  </si>
  <si>
    <t>Purpose</t>
  </si>
  <si>
    <t>Limitations</t>
  </si>
  <si>
    <t>Activation</t>
  </si>
  <si>
    <t>Notification</t>
  </si>
  <si>
    <t>Using the Tool</t>
  </si>
  <si>
    <t>It is important for information to be filled in for both operational periods to get a sense of the projected trend. It is understood that the data entered represent estimates and that circumstances might change at any point during and after the information-gathering period.</t>
  </si>
  <si>
    <t>Discussion</t>
  </si>
  <si>
    <t>Tool Completion Guide</t>
  </si>
  <si>
    <t>Overview</t>
  </si>
  <si>
    <r>
      <t>Overview tab:</t>
    </r>
    <r>
      <rPr>
        <sz val="12"/>
        <color theme="1"/>
        <rFont val="Garamond"/>
        <family val="1"/>
      </rPr>
      <t xml:space="preserve"> High-level overview of the tool.</t>
    </r>
  </si>
  <si>
    <r>
      <t>Protocol tab</t>
    </r>
    <r>
      <rPr>
        <sz val="12"/>
        <color theme="1"/>
        <rFont val="Garamond"/>
        <family val="1"/>
      </rPr>
      <t>: Directions for activating the tool as well as the key for Local Health Officers.</t>
    </r>
  </si>
  <si>
    <r>
      <t>Completion Guide tab</t>
    </r>
    <r>
      <rPr>
        <sz val="12"/>
        <color theme="1"/>
        <rFont val="Garamond"/>
        <family val="1"/>
      </rPr>
      <t>: Detailed instructions for completing the Patient Care and ACF and FMS tabs of the tool.</t>
    </r>
  </si>
  <si>
    <r>
      <t>Admin Guide tab:</t>
    </r>
    <r>
      <rPr>
        <sz val="12"/>
        <color theme="1"/>
        <rFont val="Garamond"/>
        <family val="1"/>
      </rPr>
      <t xml:space="preserve"> Tasks to complete to ensure successful tool use.</t>
    </r>
  </si>
  <si>
    <r>
      <t>Possible Resources tab:</t>
    </r>
    <r>
      <rPr>
        <sz val="12"/>
        <color theme="1"/>
        <rFont val="Garamond"/>
        <family val="1"/>
      </rPr>
      <t xml:space="preserve"> Federal, state and local medical resources.</t>
    </r>
  </si>
  <si>
    <r>
      <t>Summary tab</t>
    </r>
    <r>
      <rPr>
        <sz val="12"/>
        <color theme="1"/>
        <rFont val="Garamond"/>
        <family val="1"/>
      </rPr>
      <t xml:space="preserve">: Aggregated information from each reporting county regarding patient care (color-coded and with numeric values attached) and the availability of ACF or FMS sites. </t>
    </r>
  </si>
  <si>
    <r>
      <t>Patient Care tab</t>
    </r>
    <r>
      <rPr>
        <sz val="12"/>
        <color theme="1"/>
        <rFont val="Garamond"/>
        <family val="1"/>
      </rPr>
      <t xml:space="preserve">: Two sets of four identical question categories depicting overall ability to provide patient care in the county during current and projected future (72 hours) operations. Responses should be an aggregation; they are not meant to track specific healthcare facility situations. </t>
    </r>
  </si>
  <si>
    <r>
      <t>ACF and FMS Support tab</t>
    </r>
    <r>
      <rPr>
        <sz val="12"/>
        <color theme="1"/>
        <rFont val="Garamond"/>
        <family val="1"/>
      </rPr>
      <t>: A set of questions related to pre-identified sites in a county that could be used as an Alternate Care Facility (ACF)* or Federal Medical Station (FMS) location. It is important to note that the boxes in the Patient Care tab might all be yellow but the boxes in the ACF and FMS support tab may all be green, as the ACF and FMS Support tab is related to a specific location, while the Patient Care tab is an aggregation of data across facilities across the county.</t>
    </r>
  </si>
  <si>
    <t>*Note: for the purposes of this tool, the term ACF refers to a place that can provide in-patient care above what would be found in a medical needs shelter but with lower acuity than a full-service hospital.</t>
  </si>
  <si>
    <t>Summary Sheet: Patient Care Status</t>
  </si>
  <si>
    <t>For individual questions, the numbers correlate as follows:</t>
  </si>
  <si>
    <t>Incomplete = 0</t>
  </si>
  <si>
    <t>Green = 1</t>
  </si>
  <si>
    <t>Yellow = 2</t>
  </si>
  <si>
    <t>Red = 3</t>
  </si>
  <si>
    <t>The only exception to this is regarding patient evacuation questions B, C and D. Due to the conditional nature of the questions, as well as the fact that ‘black’ is not an appropriate color for the highest designation of patients needing to be moved, green = 1, yellow = 2 and red = 3 or 4</t>
  </si>
  <si>
    <t>Using those numbers to inform the category outcome leads to the following number/color relationships:</t>
  </si>
  <si>
    <t>0 = Incomplete</t>
  </si>
  <si>
    <t>Deficits:</t>
  </si>
  <si>
    <t>Evacuation:</t>
  </si>
  <si>
    <t>Patient Care Tab Questions</t>
  </si>
  <si>
    <t xml:space="preserve">Capacity refers to regular bed capacity (inpatient and long-term care) as well as surge capacity. The tool is not designed to determine whether operations have shifted into crisis mode, as use of the tool assumes this; rather, the tool identifies the extent and duration to which the jurisdiction’s inpatient healthcare capacity is exceeded. </t>
  </si>
  <si>
    <t>- Incomplete (White, 0)</t>
  </si>
  <si>
    <t>- No (Green, 1)</t>
  </si>
  <si>
    <t>- Yes (Red, 2)</t>
  </si>
  <si>
    <t>B. Are any healthcare facilities effectively offline (e.g. primary and back-up utilities out, structure destroyed)?</t>
  </si>
  <si>
    <t xml:space="preserve">This question focuses on a narrow set of healthcare facilities which provide critical and life-saving and life-sustaining care that, if not regularly provided, will quickly have life-threatening consequences: hospitals, long-term-care facilities and nursing homes, blood centers, dialysis centers and other key public and private healthcare facilities in the county. </t>
  </si>
  <si>
    <t>Capacity refers to regular bed capacity as well as surge capacity.  Percentages relative to color (severity) designation may vary between urban and rural counties.  The percentages below reflect severity levels for urban counties; it may vary for less urban counties. If that is the case, those counties should use their best judgment as to what green, yellow and red mean for them for that incident.</t>
  </si>
  <si>
    <t>- N/A (Green, 1)</t>
  </si>
  <si>
    <t>- 10% or less (Green, 1)</t>
  </si>
  <si>
    <t>- 10%-20% (Yellow, 2)</t>
  </si>
  <si>
    <t>- Greater than 20% (Red, 3)</t>
  </si>
  <si>
    <t>D. What percentage of inpatient long-term care capacity do the offline facilities represent?</t>
  </si>
  <si>
    <t>Capacity refers to regular bed capacity as well as surge capacity. Percentages relative to color (severity) designation may vary between urban and rural counties.  The percentages below reflect severity levels for urban counties; it may vary for less urban counties. If that is the case, those counties should use their best judgment as to what green, yellow and red mean for them.</t>
  </si>
  <si>
    <t xml:space="preserve">This category of questions seeks to address the level of care that is being provided. </t>
  </si>
  <si>
    <t>- Yes (Green, 1)</t>
  </si>
  <si>
    <t>- No (Red, 2)</t>
  </si>
  <si>
    <t>- Able to treat most patients. (Green, 1)</t>
  </si>
  <si>
    <t>- Able to treat critical patients only. (Yellow, 2)</t>
  </si>
  <si>
    <t>- Not able to address the needs of critical patients. (Red, 3)</t>
  </si>
  <si>
    <t>This category of questions is looking at whether resources, infrastructure and staffing are available in sufficient quantities.</t>
  </si>
  <si>
    <t>“Expected channels” refers to normal purchasing systems – same vendors, same or similar ordering process. “Work-arounds” refers to using different vendors, or different means for ordering, which may not be ideal but still allow the necessary supplies to be ordered.</t>
  </si>
  <si>
    <t>- Able to access sufficient supplies via expected channels. (Green, 1)</t>
  </si>
  <si>
    <t>- Able to access sufficient supplies via work-arounds. (Yellow, 2)</t>
  </si>
  <si>
    <t>- Access to sufficient supplies is limited and affecting treatment capacity. (Red, 3)</t>
  </si>
  <si>
    <t>B. What is the status of infrastructure in your county?</t>
  </si>
  <si>
    <t xml:space="preserve">The term infrastructure refers to transportation (public transit assets and roads) and utilities. </t>
  </si>
  <si>
    <t>- Infrastructure impacts isolated and small. (Green, 1)</t>
  </si>
  <si>
    <t>- Infrastructure impacts scattered. (Yellow, 2)</t>
  </si>
  <si>
    <t>- Infrastructure impacts are widespread. (Red, 3)</t>
  </si>
  <si>
    <t>C. What is your clinical staffing status?</t>
  </si>
  <si>
    <t>The term staff includes regular clinical staff and other sources of staff, such as credentialed volunteers.</t>
  </si>
  <si>
    <t>- Sufficient clinical staff is available. (Green, 1)</t>
  </si>
  <si>
    <t>- Clinical staff levels are reduced but able to support critical services. (Yellow, 2)</t>
  </si>
  <si>
    <t>- Serious clinical staffing deficit. (Red, 3)</t>
  </si>
  <si>
    <t>These questions address the evacuation of patients via ambulance, helicopter, fixed wing aircraft or any other viable transportation means. The term “patients” includes those who need inpatient hospital care and long-term care, as well as those who regularly receive life-sustaining outpatient treatment (e.g. dialysis).</t>
  </si>
  <si>
    <t>This question focuses on a narrow set of healthcare facilities which provide critical and life-saving and life-sustaining care that, if not available, will quickly have life-threatening consequences. Facilities covered include: hospitals, long-term-care facilities and nursing homes, blood centers, dialysis centers and other key public and private healthcare facilities in the county.</t>
  </si>
  <si>
    <t>Counties answering yes should be ready to share the number/type of patients to be evacuated.</t>
  </si>
  <si>
    <t>- Yes (Yellow, 2)</t>
  </si>
  <si>
    <t>- No (Red, 3)</t>
  </si>
  <si>
    <t>D. How many patients?</t>
  </si>
  <si>
    <t>This refers to the number of patients that may need transportation assistance outside of the resources available in-county.</t>
  </si>
  <si>
    <t>- Fewer than 100 (Yellow, 2)</t>
  </si>
  <si>
    <t>- 100-500 (Red, 3)</t>
  </si>
  <si>
    <t>- More than 500 (Red, 4)</t>
  </si>
  <si>
    <t>ACF and FMS Support Tab Questions</t>
  </si>
  <si>
    <t>These questions refer to (up to five) places that could house an ACF/FMS. It is possible that infrastructure challenges will impact healthcare facilities but not identified ACF or FMS sites, so questions under Patient Care may have different answers. The notes section next to each question are to be used for any necessary elaboration.</t>
  </si>
  <si>
    <t>1. Structural Status</t>
  </si>
  <si>
    <t>- Site assessed structurally sound and functional. (Green, 1)</t>
  </si>
  <si>
    <t>- Site has yet to be assessed but is believed to be sound and functional. (Yellow, 2)</t>
  </si>
  <si>
    <t>- Site is not structurally sound or functional. (Black, 4)</t>
  </si>
  <si>
    <t>2. Water Status</t>
  </si>
  <si>
    <t>- Potable water is available/wastewater lines are functional. (Green, 1)</t>
  </si>
  <si>
    <t>- Potable water can be delivered/wastewater lines are functional OR potable water is available/portable sanitation. (Yellow, 2)</t>
  </si>
  <si>
    <t>- Neither potable water nor sanitation is available. (Black, 4)</t>
  </si>
  <si>
    <t>3. Power Status</t>
  </si>
  <si>
    <t>- Grid power is available. (Green, 1)</t>
  </si>
  <si>
    <t>- Grid power is unavailable but generator power is available with sufficient access to fuel. (Yellow, 2)</t>
  </si>
  <si>
    <t>- Neither grid nor generator power is available. (Black, 4)</t>
  </si>
  <si>
    <t>4. Staff Support Availability</t>
  </si>
  <si>
    <t>- Sufficient medical staff is available now. (Green, 1)</t>
  </si>
  <si>
    <t>- Sufficient medical staff will be available within 48 hours. (Yellow, 2)</t>
  </si>
  <si>
    <t>- Sufficient medical staff is not available. (Red, 3)</t>
  </si>
  <si>
    <t>Accessibility</t>
  </si>
  <si>
    <t>- Staff can access available sites on their own. (Green, 1)</t>
  </si>
  <si>
    <t>- Staff can access available sites with assistance (group transportation or escorts). (Yellow, 2)</t>
  </si>
  <si>
    <t>- Staff cannot access available sites. (Black, 4)</t>
  </si>
  <si>
    <t>5. Logistics Support</t>
  </si>
  <si>
    <t>Suppliers</t>
  </si>
  <si>
    <t>- Medical suppliers are able to move supplies to sites quickly. (Green, 1)</t>
  </si>
  <si>
    <t>- Medical suppliers able to move supplies to sites within 48 hours. (Yellow, 2)</t>
  </si>
  <si>
    <t>- Medical suppliers are either not operational or are unable to move supplies to sites. (Black, 4)</t>
  </si>
  <si>
    <t>EOCs</t>
  </si>
  <si>
    <t>- Local EOCs can coordinate ACF/FMS non-medical logistical needs. (Green, 1)</t>
  </si>
  <si>
    <t>- Local EOCs can coordinate some ACF/FMS non-medical logistical support. (Yellow, 2)</t>
  </si>
  <si>
    <t>- Local EOCs cannot coordinate any ACF/FMS non-medical logistical needs. (Red, 3)</t>
  </si>
  <si>
    <t>7. Number of Patients Able to Support</t>
  </si>
  <si>
    <t>- Incomplete</t>
  </si>
  <si>
    <t>- Fewer than 100</t>
  </si>
  <si>
    <t>- Greater than 250</t>
  </si>
  <si>
    <t>Confirming Tool Use</t>
  </si>
  <si>
    <t>Using the tool (instructions for participating counties)</t>
  </si>
  <si>
    <t>Compiling the Information</t>
  </si>
  <si>
    <t>2. Load the tool to the cloud environment and alert the counties that it is up and ready for use.</t>
  </si>
  <si>
    <t>3. Each county will be responsible for completing the Patient Care and ACF/FMS tabs and preparing to speak to their results on the upcoming coordination call. They should update THEIR TABS ONLY on the tools, and notify you when they have done so.</t>
  </si>
  <si>
    <t>4. If any counties have not responded by 15 minutes before the responses are due, call to confirm that they will be sent soon.</t>
  </si>
  <si>
    <t>5. Confirm that the summary sheet colors and numbers match the corresponding colors on the respective spreadsheets. If there was a technology error, adjust the summary sheet to match the corresponding cells from the county spreadsheets.</t>
  </si>
  <si>
    <t>6. If they have not completed all three ACF/FMS location sections, please delete the incomplete ones from both their spreadsheet AND from the summary tab. This may result in empty cells next to some counties on the summary sheet.</t>
  </si>
  <si>
    <t>Preparing the Summary Sheet</t>
  </si>
  <si>
    <t>1. The summary sheet is already set up to remain within a landscape-oriented 8.5 by 11 inch sheet of paper, three pages in total. To turn it into a .pdf, first ensure that you have Adobe Reader installed on your computer.</t>
  </si>
  <si>
    <t>2. To create the .pdf, make sure that you have clicked on the summary sheet. Click on print; select “Adobe PDF” as the printer and click print. It should create a PDF that opens; save it with the same name as the spreadsheet.</t>
  </si>
  <si>
    <t>Scheduling the Conference Call</t>
  </si>
  <si>
    <t>2. To ensure that they all receive information about the call, follow the positive contacts procedure above.</t>
  </si>
  <si>
    <t>3. Identify someone to take detailed notes during the conference call.</t>
  </si>
  <si>
    <t>Preparation for Conference Call</t>
  </si>
  <si>
    <t>1. Adjust the conference call agenda template based on the current incident.</t>
  </si>
  <si>
    <t>2. Share the PDF, along with the agenda, prior to the conference call.</t>
  </si>
  <si>
    <t>3. Post the PDF in the WATrac Command Center</t>
  </si>
  <si>
    <t>4. Prepare list of the expected call attendees for roll-call.</t>
  </si>
  <si>
    <t>Follow-Up</t>
  </si>
  <si>
    <t>Sample Conference Call Agenda</t>
  </si>
  <si>
    <t>Island County Local Health Officer</t>
  </si>
  <si>
    <t>King County Local Health Officer</t>
  </si>
  <si>
    <t>Kitsap County Local Health Officer</t>
  </si>
  <si>
    <t>Mason County Local Health Officer</t>
  </si>
  <si>
    <t>Pierce County Local Health Officer</t>
  </si>
  <si>
    <t>Skagit County Local Health Officer</t>
  </si>
  <si>
    <t>Snohomish County Local Health Officer</t>
  </si>
  <si>
    <t>Thurston County Local Health Officer</t>
  </si>
  <si>
    <t>Other Participants</t>
  </si>
  <si>
    <t>Disaster Medical Control Centers:</t>
  </si>
  <si>
    <t>Harborview Medical Center (Region 6)</t>
  </si>
  <si>
    <t>Harrison Medical Center (Region 2)</t>
  </si>
  <si>
    <t>US Department of Health and Human Services</t>
  </si>
  <si>
    <t>Facilitator</t>
  </si>
  <si>
    <t>Objectives:</t>
  </si>
  <si>
    <t>1. Assessed the scope of impact, demand for critical healthcare services, and functionality of existing healthcare and supporting infrastructure across the region</t>
  </si>
  <si>
    <t>2. Identified and evaluated the feasibility of various medical surge options</t>
  </si>
  <si>
    <t>Agenda:</t>
  </si>
  <si>
    <t>Relevant Medical Surge Assets</t>
  </si>
  <si>
    <t>This document remains a work in progress and should be revised and updated as necessary.</t>
  </si>
  <si>
    <t>Federal</t>
  </si>
  <si>
    <t xml:space="preserve">USPHS Commissioned Corps (USPHS): </t>
  </si>
  <si>
    <t>Rapid Deployment Force (RDF):</t>
  </si>
  <si>
    <t>The RDF consists of five pre-identified teams, each with 105 multidisciplinary staff.</t>
  </si>
  <si>
    <t xml:space="preserve">Capable of deploying within 12 hours of notification. </t>
  </si>
  <si>
    <t>Built-in command structure and can provide mass care at shelters (including FMSs), and staff Points of Distribution and Casualty Collection Points.</t>
  </si>
  <si>
    <t xml:space="preserve">Can also conduct community outreach and assessments, among other functions. </t>
  </si>
  <si>
    <t xml:space="preserve">Applied Public Health Team (APHT) </t>
  </si>
  <si>
    <t xml:space="preserve">Public health department in a box </t>
  </si>
  <si>
    <t xml:space="preserve">Deploy within 36 hours of notification </t>
  </si>
  <si>
    <t xml:space="preserve">Provide assistance in public health assessments, environmental health, infrastructure integrity, food safety, vector control, epidemiology, and surveillance. </t>
  </si>
  <si>
    <t>Mental Health Team (MHT)</t>
  </si>
  <si>
    <t>Mental and behavioral health experts who assess stress and suicide risks within the affected population</t>
  </si>
  <si>
    <t>Manage responder stress</t>
  </si>
  <si>
    <t>Provide therapy, counseling, and crisis intervention</t>
  </si>
  <si>
    <t xml:space="preserve">Can deploy within 36 hours of notification. </t>
  </si>
  <si>
    <t>More information: http://www.phe.gov/preparedness/support/pages/default.aspx</t>
  </si>
  <si>
    <t xml:space="preserve">National Disaster Medical System (NDMS) </t>
  </si>
  <si>
    <t>http://www.phe.gov/Preparedness/support/medicalassistance/Pages/default.aspx#usp</t>
  </si>
  <si>
    <t>Disaster Medical Assistance Teams (DMATs)</t>
  </si>
  <si>
    <t>Typically deploy 35 clinicians</t>
  </si>
  <si>
    <t>Are self-sufficient for 72 hours, but will require support beyond that (hotels, places to camp, etc.) and 25% of response cost and would be reaching out to FEMA for logistical support</t>
  </si>
  <si>
    <t>Includes physicians, nurse practitioners, physician assistants, nurses, pharmacists, respiratory therapists, paramedics, EMTs and others.</t>
  </si>
  <si>
    <t>International Medical Surgical Response Teams (IMSuRTs)</t>
  </si>
  <si>
    <t>50-member teams</t>
  </si>
  <si>
    <t>Come with equipment and supplies (including pharmaceuticals and blood)</t>
  </si>
  <si>
    <t>Have a mobile field hospital</t>
  </si>
  <si>
    <t>Provide acute care, operative care, critical care and evacuation at fixed and mobile hospital facilities</t>
  </si>
  <si>
    <t>Additional link: http://www.imsurtwest.com/</t>
  </si>
  <si>
    <t>Transportation of patients out of area</t>
  </si>
  <si>
    <t xml:space="preserve">Federal Medical Stations (FMS) </t>
  </si>
  <si>
    <t>http://www.phe.gov/Preparedness/support/medicalassistance/Pages/default.aspx#fms</t>
  </si>
  <si>
    <t>100 personnel need to staff it (often provided by USPHS)</t>
  </si>
  <si>
    <t>Three-day supply of medical and pharmaceutical resources for 250 stable patients</t>
  </si>
  <si>
    <t>Can provide mass ambulatory vaccination services / prophylactic medication administration</t>
  </si>
  <si>
    <t>Can provide pre-hospital triage and initial stabilization</t>
  </si>
  <si>
    <t>Requirements:</t>
  </si>
  <si>
    <t>40,000 square feet of space</t>
  </si>
  <si>
    <t>10 people to set it up</t>
  </si>
  <si>
    <t>Electricity, heating, air condition, ventilation, and clean water</t>
  </si>
  <si>
    <t>Bathroom and shower facilities</t>
  </si>
  <si>
    <t>Billeting for staff</t>
  </si>
  <si>
    <t>Contracted support for food, potable water, laundry, ice, oxygen and biomedical waste disposal</t>
  </si>
  <si>
    <t>48-96 hours from request to delivery + 12 hour assembly time</t>
  </si>
  <si>
    <t xml:space="preserve">Per Rick Buell at HHS – More important that sites be identified ahead of time. Likely won’t send if sites </t>
  </si>
  <si>
    <t>Go Bag:</t>
  </si>
  <si>
    <t>Rapidly deployable light strike team staffed by USPHS</t>
  </si>
  <si>
    <t>Basic medical and pharmaceutical resources for 50-100 stable ambulatory patients</t>
  </si>
  <si>
    <t>FEMA Ambulance Contract</t>
  </si>
  <si>
    <t xml:space="preserve">http://www.njha.com/ep/pdf/772010101922AM.pdf </t>
  </si>
  <si>
    <t>The purpose of the Federal National Ambulance and Para-transit Support Services contract is to provide a full array of licensed ground and air ambulance services and para-transit services that may be ordered as needed to supplement the Federal and Military response to a disaster, act of terrorism or other public health emergency.</t>
  </si>
  <si>
    <t>The FEMA National Medical Transport and Support Contract is activated to evacuate patients and at-risk populations from an area at significant risk, or to provide pre-hospital care and transport services in a region that has already been affected by a disaster.  The FEMA contract is not specifically intended for returning patients back to their point of origin; however, at the discretion of FEMA and under the advice from ESF-8, it may be used for returning patients in the immediate aftermath of a disaster if the healthcare infrastructure is in place and operational.</t>
  </si>
  <si>
    <t>Per Zone:</t>
  </si>
  <si>
    <t>Ground Ambulance</t>
  </si>
  <si>
    <t>300 ground ambulances (ALS &amp; BLS)</t>
  </si>
  <si>
    <t>Typically a 60%/40% ALS/BLS split</t>
  </si>
  <si>
    <t>Air Ambulance</t>
  </si>
  <si>
    <t>25 air ambulances, helicopter and/or fixed wing</t>
  </si>
  <si>
    <t>Para-Transit</t>
  </si>
  <si>
    <t>Ability to Transport 3,500 individuals</t>
  </si>
  <si>
    <t>Not 3,500 vehicles</t>
  </si>
  <si>
    <t>Durable Medical Equipment Contained within SNS (not medications)</t>
  </si>
  <si>
    <t>Once requested by the state, assets may be redeployed to assist areas with the greatest need.</t>
  </si>
  <si>
    <t>State</t>
  </si>
  <si>
    <t>Medical staff and resources acquired via cross border, intra- or interstate mutual aid</t>
  </si>
  <si>
    <t>Staff arriving from outside the jurisdiction will need to be credentialed. They will also need access to accommodations, such as hotels or base camps, and may require transportation to get to the accommodations. They may require more support than teams that are traditionally deployed together.</t>
  </si>
  <si>
    <t>Locally Managed Equipment and Supplies</t>
  </si>
  <si>
    <t>Plans</t>
  </si>
  <si>
    <t>King – Alternate Care Facility</t>
  </si>
  <si>
    <t>Long term care facility support</t>
  </si>
  <si>
    <t>Patients are not necessarily presenting with an acute or new medical condition but require some medical surveillance and / or special assistance beyond what is available in a standard shelter.</t>
  </si>
  <si>
    <t>Inpatient Nursing Module activated</t>
  </si>
  <si>
    <t>Emergency stabilization capabilities (patients with complex medical care transported elsewhere)</t>
  </si>
  <si>
    <t>50 inpatient bed minimum, 200 inpatient bed maximum, increases in 50-bed increments</t>
  </si>
  <si>
    <t>Staffing will include personnel from the evacuating facility</t>
  </si>
  <si>
    <t>Example of reason for activation:</t>
  </si>
  <si>
    <t>Hospital support</t>
  </si>
  <si>
    <t>Inpatient nursing care activated in response to a significant loss of regional inpatient capacity, a surge in the number of patients with illnesses or injuries due to a disaster that cannot be accommodated by existing healthcare infrastructure, or a combination of both. 100, 150 or 200 inpatient beds made available depending on the need, plus acute care, ambulatory care, pediatric care, and behavioral health, each with additional beds available, up to 250 beds total. Oxygen bottles or distribution system, pharmacy and limited lab services may be available. If patients with complex medical care are unable to be accommodated in the ACF, emergency stabilization measures will be undertaken to allow them to be transported elsewhere.</t>
  </si>
  <si>
    <t>Patients able to be treated include:</t>
  </si>
  <si>
    <t>Patients admitted primarily for IV antimicrobials and monitoring to ensure their condition does not worsen and who are expected to be discharged within 48-72 hours (e.g. patient with moderately severe cellulites without sepsis).</t>
  </si>
  <si>
    <t>Post-surgical patients anticipated ready for hospital discharge within 48 hours.</t>
  </si>
  <si>
    <t>Patients ready for discharge and awaiting a vacant bed at a long-term care facility or skilled nursing facility.</t>
  </si>
  <si>
    <t>Other patients without potentially life-threatening symptoms or vital signs</t>
  </si>
  <si>
    <t>Patients who are dying and for whom palliative care is indicated.</t>
  </si>
  <si>
    <t>Equipment</t>
  </si>
  <si>
    <t>King:</t>
  </si>
  <si>
    <t>600 beds, plus pediatric beds and cribs and bariatric beds</t>
  </si>
  <si>
    <t>Enough equipment and supplies to support:</t>
  </si>
  <si>
    <t>Simple wound management, including suturing</t>
  </si>
  <si>
    <t>Short-term fracture/ musculoskeletal injury management</t>
  </si>
  <si>
    <t>Oral or IV fluid resuscitations (e.g. for patients with nausea and vomiting)</t>
  </si>
  <si>
    <t>Non-narcotic prescription refill and authorization</t>
  </si>
  <si>
    <t xml:space="preserve">IV antimicrobial administration </t>
  </si>
  <si>
    <t>IV symptom relief (e.g. antiemetic)</t>
  </si>
  <si>
    <t>Short-term oxygen delivery</t>
  </si>
  <si>
    <t xml:space="preserve">Bronchodilator therapy/ peak flow assessment </t>
  </si>
  <si>
    <t>Oral medications (select)</t>
  </si>
  <si>
    <t>Pain management</t>
  </si>
  <si>
    <t>Limited laboratory</t>
  </si>
  <si>
    <t>Equipment stored in Zone 5 (Seattle) and Zone 3 (South King County) with additional access to Zone 1 (East and North King County)</t>
  </si>
  <si>
    <t xml:space="preserve"> </t>
  </si>
  <si>
    <t>Situational Status and Medical Surge Support Tool</t>
  </si>
  <si>
    <t>The Situational Status and Medical Surge Support Tool (“tool”) provides guidance to Local Health Officers, local emergency managers, Disaster Medical Control Centers, the Washington Emergency Management Division and the Washington Department of Health in reaching consensus recommendations regarding activation, prioritization and placement of state, federal and mutual aid medical surge assets across a multi-county area following a catastrophic disaster.  This protocol establishes guidelines for the activation and use of the Situational Status and Medical Surge Support Tool.</t>
  </si>
  <si>
    <r>
      <t xml:space="preserve">This tool provides Local Health Officers with a high-level overview of impacts that effect healthcare conditions after a catastrophic incident. Completing the tool generates a summary of current and projected medical surge needs by county; conditions that may indicate the need to evacuate patients out of a county or the entire impact area; and the availability of functional Alternate Care Facility (ACF) sites across the eight-county region. It also provides Local Health Officers with a better understanding of the most pressing issues across the impact area; namely, whether patients are able to receive life-saving care in their jurisdiction and whether that jurisdiction will need </t>
    </r>
    <r>
      <rPr>
        <u/>
        <sz val="12"/>
        <color theme="1"/>
        <rFont val="Garamond"/>
        <family val="1"/>
      </rPr>
      <t>and</t>
    </r>
    <r>
      <rPr>
        <sz val="12"/>
        <color theme="1"/>
        <rFont val="Garamond"/>
        <family val="1"/>
      </rPr>
      <t xml:space="preserve"> can accommodate medical surge resources mobilized by state and federal agencies. Finally, the design of the tool recognizes that different jurisdictions may be operating from different environments with respect to types of care offered, types of patients seen, and baseline levels of care. </t>
    </r>
  </si>
  <si>
    <r>
      <t>§</t>
    </r>
    <r>
      <rPr>
        <sz val="7"/>
        <color theme="1"/>
        <rFont val="Times New Roman"/>
        <family val="1"/>
      </rPr>
      <t xml:space="preserve">  </t>
    </r>
    <r>
      <rPr>
        <sz val="12"/>
        <color theme="1"/>
        <rFont val="Garamond"/>
        <family val="1"/>
      </rPr>
      <t xml:space="preserve">A multi-county recommendation-making structure and process for prioritizing and geographically allocating state, federal and interstate mutual aid medical surge assets  (e.g. Alternate Care Facilities, Disaster Medical Assistance Teams, Federal Medical Stations, etc.).   </t>
    </r>
  </si>
  <si>
    <r>
      <t>§</t>
    </r>
    <r>
      <rPr>
        <sz val="7"/>
        <color theme="1"/>
        <rFont val="Times New Roman"/>
        <family val="1"/>
      </rPr>
      <t xml:space="preserve">  </t>
    </r>
    <r>
      <rPr>
        <sz val="12"/>
        <color theme="1"/>
        <rFont val="Garamond"/>
        <family val="1"/>
      </rPr>
      <t xml:space="preserve">Prioritization and coordination tools to support State-level decision making around deploying medical surge assets across multiple counties.   </t>
    </r>
  </si>
  <si>
    <r>
      <t>§</t>
    </r>
    <r>
      <rPr>
        <sz val="7"/>
        <color theme="1"/>
        <rFont val="Times New Roman"/>
        <family val="1"/>
      </rPr>
      <t xml:space="preserve">  </t>
    </r>
    <r>
      <rPr>
        <sz val="12"/>
        <color theme="1"/>
        <rFont val="Garamond"/>
        <family val="1"/>
      </rPr>
      <t xml:space="preserve">Templates for coordination meetings of Local Health Officers regarding the activation of medical surge assets for multicounty disaster.  </t>
    </r>
  </si>
  <si>
    <r>
      <t>§</t>
    </r>
    <r>
      <rPr>
        <sz val="7"/>
        <color theme="1"/>
        <rFont val="Times New Roman"/>
        <family val="1"/>
      </rPr>
      <t xml:space="preserve">  </t>
    </r>
    <r>
      <rPr>
        <sz val="12"/>
        <color theme="1"/>
        <rFont val="Garamond"/>
        <family val="1"/>
      </rPr>
      <t>Situational Status and Medical Surge Support Tool</t>
    </r>
  </si>
  <si>
    <r>
      <t>§</t>
    </r>
    <r>
      <rPr>
        <sz val="7"/>
        <color theme="1"/>
        <rFont val="Times New Roman"/>
        <family val="1"/>
      </rPr>
      <t xml:space="preserve">  </t>
    </r>
    <r>
      <rPr>
        <sz val="12"/>
        <color theme="1"/>
        <rFont val="Garamond"/>
        <family val="1"/>
      </rPr>
      <t>Situational Status and Medical Surge Support Tool Guide</t>
    </r>
  </si>
  <si>
    <t>Screen cap: Situational Status and Medical Surge Support Tool Summary Sheet</t>
  </si>
  <si>
    <t xml:space="preserve">The Situational Status and Medical Surge Support Tool (“tool”) provides guidance to Local Health Officers, local emergency managers, Disaster Medical Control Centers, the Washington Emergency Management Division and the Washington Department of Health in reaching consensus recommendations regarding activation, prioritization and placement of state, federal and mutual aid medical surge assets across a multi-county area following a catastrophic disaster.  This protocol establishes guidelines for the activation and use of the Situational Status and Medical Surge Support Tool. </t>
  </si>
  <si>
    <t xml:space="preserve">The tool may be activated for any catastrophic disaster when determined necessary by the Local Health Officer of any of the eight counties in the Puget Sound Regional Catastrophic Planning Grant Program. This includes the counties of Skagit, Snohomish, King, Pierce, Thurston, Mason, Kitsap and Island. As a standard practice, activation of the tool should always occur following a catastrophic incident such as an earthquake, major volcanic eruption or widespread terrorist attack. It is not meant to be used on a multi-regional basis during lower-level disasters or incidents where medical surge assets from outside the impact area are not expected to be available or needed; however, individual counties and regions are free to use the tool during any incident to aid their own situational awareness if they find it helpful.  </t>
  </si>
  <si>
    <t>Once the tool is activated, the Local Health Officer will notify all local health departments within the catastrophic planning region and the Washington Department of Health. Notification will take place via email, telephone or 800 MHz radio, depending on communications availability. Each local health department will use internal procedures to gather information needed to complete the Patient Care and ACF/FMS tabs.</t>
  </si>
  <si>
    <t xml:space="preserve">Once a catastrophic incident occurs, each local jurisdiction should begin gathering information necessary to populate the tool. The information should be entered into the spreadsheet as soon as practical. One jurisdiction will volunteer to collate data, schedule conference calls, ensure data is entered, and answer questions from other jurisdictions, for the entire region once the tool is activated, and will communicate their role to all participating jurisdictions [ideally this would be a jurisdiction that is not significantly impacted by the disaster]. If a cloud based tool is available to all participating jurisdictions at the time of the disaster, then health departments and emergency management agencies will enter data directly into that tool. If no cloud based system is available, each jurisdiction will complete the tool as a spreadsheet, and send it electronically to the coordinating jurisdiction to be compiled for the group.  </t>
  </si>
  <si>
    <t xml:space="preserve">While all requests for assistance from local Emergency Operations Centers to the State must take the form of explaining the need without asking for specific assets, it is understood that there are a finite number of medical surge resources available to address medical surge issues. As such, the tool is designed with a limited number of medical surge assets in mind, and should be used as a guide for jurisdictions to better articulate the need, if not identify specific solutions.  </t>
  </si>
  <si>
    <t>Recommendation Model</t>
  </si>
  <si>
    <t>The purpose of the tool is to provide guidance to Local Health Officers regarding medical surge assets and response strategies that are needed most, and where they should be applied to provide the greatest good to the greatest number of patients. A consensus recommendation model should be utilized by Local Health Officers to identify what regional, state and federal medical surge assets and strategies should be requested and where they should be deployed. Whether consensus is reached or not the tool and conference call notes will be shared with the Washington Emergency Management Division and Washington Department of Health to inform their decision about distribution of medical surge resources. In addition, both the Washington Emergency Management Division and Washington Department of Health will participate in Local Health Officer conference calls.</t>
  </si>
  <si>
    <t>Issues that Local Health Officers should consider when recommending allocation of medical surge resources from interstate mutual aid partners, state and federal agencies include:</t>
  </si>
  <si>
    <t>Available inpatient capacity within each county; and</t>
  </si>
  <si>
    <t>Current and future demand for healthcare services (patient load) and the time frame for which demand levels are expected to exceed capacity; and</t>
  </si>
  <si>
    <t>Functionality of local infrastructure and the ability to provide logistical support to medical surge assets; and</t>
  </si>
  <si>
    <t>Viability of evacuating patients to safer areas where medical services are available</t>
  </si>
  <si>
    <t>Extent to which the resource can be utilized by requesting jurisdiction</t>
  </si>
  <si>
    <t>Degree to which receipt of a resource may mitigate the need to evacuate healthcare facilities.</t>
  </si>
  <si>
    <t>Communicating Recommendations to the State</t>
  </si>
  <si>
    <r>
      <t xml:space="preserve">Following the coordination conference call between Local Health Officers, conference call minutes, including any recommendations proposed by the Local Health Officers will be communicated in writing by the coordinating jurisdiction to the Washington Department of Health. Recommendations </t>
    </r>
    <r>
      <rPr>
        <u/>
        <sz val="12"/>
        <color theme="1"/>
        <rFont val="Garamond"/>
        <family val="1"/>
      </rPr>
      <t>do not</t>
    </r>
    <r>
      <rPr>
        <sz val="12"/>
        <color theme="1"/>
        <rFont val="Garamond"/>
        <family val="1"/>
      </rPr>
      <t xml:space="preserve"> constitute official requests; each county must submit their requests for resource assistance individually to the State Emergency Operations Center through appropriate resource management protocols.    </t>
    </r>
  </si>
  <si>
    <t>The Situational Status and Medical Surge Support Tool (“tool”) exists in an Excel workbook with six worksheets (referred to throughout this document as “tabs”). The following guide explains in detail the content of each tab, how they relate to each other, what each question seeks to address and the assumed meaning of each response option.</t>
  </si>
  <si>
    <t xml:space="preserve">The tool contains eight tabs relevant to each jurisdiction: one for protocol of use, one for directions, one summary document, one to be updated by organizations most qualified to assess healthcare system impacts (possibly local health departments),  and one to be updated by organizations most qualified to assess infrastructure impacts (possibly local emergency management). </t>
  </si>
  <si>
    <r>
      <t xml:space="preserve">This tab is provides local health officers with an overview of the current status of patient care in the county currently (defined as within 12 hours of the incident) as well as projections of the status in 72 hours. When referring to patients or capacity, this should include patients the jurisdiction expects to see or is already receiving from neighboring counties. For all questions, if there is any supporting information, provide it in the notes column. For example, if one or more facilities are off line, write the facility name and number of beds in the notes column. </t>
    </r>
    <r>
      <rPr>
        <u/>
        <sz val="12"/>
        <color theme="1"/>
        <rFont val="Garamond"/>
        <family val="1"/>
      </rPr>
      <t>Any information entered into the notes should be high level and as concise as possible.</t>
    </r>
  </si>
  <si>
    <t>This category of questions addresses the general wellbeing of the community in terms of available critical healthcare. It is meant to be an aggregation across major facilities in the county, not an inventory of all facilities.</t>
  </si>
  <si>
    <t>Quick guide: Managing the Situational Status and Medical Surge Support Tool Process</t>
  </si>
  <si>
    <t>In order for the Tool to be successfully implemented during a disaster, there are a few tasks that need to be managed. The county that agrees to be responsible for managing this process should take the following actions.</t>
  </si>
  <si>
    <t>1. Refer to the contact list and make positive contact with the designated contact person within each of the eight counties. Positive contact may be a phone conversation, a returned voice mail, a radio discussion, or an email sent to you from the contact. Do not assume that an email or phone call has been received unless you get confirmation.</t>
  </si>
  <si>
    <t>2. In this contact, communicate that the Tool has been activated and that their county is requested to complete the tool on line by the specified time. Confirm who will be the contact for this (if it is not them) so that you can follow up as needed.</t>
  </si>
  <si>
    <t>3. If they are not available and you end up contacting someone who is not familiar with the tool, direct him or her to the one-page overview and the guide, and make yourself available to answer questions he or she may have.</t>
  </si>
  <si>
    <t>Local Health Jurisdiction, Healthcare Partners, and Local Emergency Management are responsible for determining the most appropriate way to compile all information for the Patient Care tab and the ACF/FMS tab. All parties should work as part of a coordinated information management system within the jurisdiction.</t>
  </si>
  <si>
    <t>1. Open a fresh version of the Tool and save it with the name of the disaster and the date. All cells that can be completed should already be set to “incomplete.”</t>
  </si>
  <si>
    <t>1. A one hour conference call should be scheduled to occur after all the information is due from each participating county. Refer to the contact sheet for a list of all people to be on that call. All Local Health Officers or their designees must be on the call.  Local EM, DMCCs, DOH, HHS, and EMD may also participate on the call.</t>
  </si>
  <si>
    <t>1. Once the call is complete, email participants a copy of the meeting notes.</t>
  </si>
  <si>
    <t>Public Health Participants</t>
  </si>
  <si>
    <t>Washington Secretary of Health</t>
  </si>
  <si>
    <t>Providence Everett (Region 1)</t>
  </si>
  <si>
    <t>St. Peter’s (Region 3)</t>
  </si>
  <si>
    <t>Good Samaritan (Region 5)</t>
  </si>
  <si>
    <t>Washington Emergency Management Division</t>
  </si>
  <si>
    <t xml:space="preserve">Coordinating Jurisdiction staff (ideally the least impacted local jurisdiction) </t>
  </si>
  <si>
    <t>By the end of this call participants will have:</t>
  </si>
  <si>
    <t>3. Reached consensus recommendations on prioritizing requests for and deployment of medical surge assets across the impact area</t>
  </si>
  <si>
    <r>
      <t>1.</t>
    </r>
    <r>
      <rPr>
        <sz val="7"/>
        <color theme="1"/>
        <rFont val="Times New Roman"/>
        <family val="1"/>
      </rPr>
      <t xml:space="preserve">                  </t>
    </r>
    <r>
      <rPr>
        <sz val="12"/>
        <color theme="1"/>
        <rFont val="Garamond"/>
        <family val="1"/>
      </rPr>
      <t>Roll Call</t>
    </r>
  </si>
  <si>
    <r>
      <t>2.</t>
    </r>
    <r>
      <rPr>
        <sz val="7"/>
        <color theme="1"/>
        <rFont val="Times New Roman"/>
        <family val="1"/>
      </rPr>
      <t xml:space="preserve">                  </t>
    </r>
    <r>
      <rPr>
        <sz val="12"/>
        <color theme="1"/>
        <rFont val="Garamond"/>
        <family val="1"/>
      </rPr>
      <t>Situation overview</t>
    </r>
  </si>
  <si>
    <r>
      <t>a.</t>
    </r>
    <r>
      <rPr>
        <sz val="7"/>
        <color theme="1"/>
        <rFont val="Times New Roman"/>
        <family val="1"/>
      </rPr>
      <t xml:space="preserve">       </t>
    </r>
    <r>
      <rPr>
        <sz val="12"/>
        <color theme="1"/>
        <rFont val="Garamond"/>
        <family val="1"/>
      </rPr>
      <t xml:space="preserve">Functionality of healthcare and supporting infrastructure in major impact areas (updates from the most heavily impacted counties) </t>
    </r>
  </si>
  <si>
    <r>
      <t>b.</t>
    </r>
    <r>
      <rPr>
        <sz val="7"/>
        <color theme="1"/>
        <rFont val="Times New Roman"/>
        <family val="1"/>
      </rPr>
      <t xml:space="preserve">      </t>
    </r>
    <r>
      <rPr>
        <sz val="12"/>
        <color theme="1"/>
        <rFont val="Garamond"/>
        <family val="1"/>
      </rPr>
      <t>Current and future demand for healthcare services (updates from Disaster Medical Control Centers)</t>
    </r>
  </si>
  <si>
    <r>
      <t>3.</t>
    </r>
    <r>
      <rPr>
        <sz val="7"/>
        <color theme="1"/>
        <rFont val="Times New Roman"/>
        <family val="1"/>
      </rPr>
      <t xml:space="preserve">                  </t>
    </r>
    <r>
      <rPr>
        <sz val="12"/>
        <color theme="1"/>
        <rFont val="Garamond"/>
        <family val="1"/>
      </rPr>
      <t>Medical surge options</t>
    </r>
  </si>
  <si>
    <r>
      <t>a.</t>
    </r>
    <r>
      <rPr>
        <sz val="7"/>
        <color theme="1"/>
        <rFont val="Times New Roman"/>
        <family val="1"/>
      </rPr>
      <t xml:space="preserve">       </t>
    </r>
    <r>
      <rPr>
        <sz val="12"/>
        <color theme="1"/>
        <rFont val="Garamond"/>
        <family val="1"/>
      </rPr>
      <t>Summarize results of Tool</t>
    </r>
  </si>
  <si>
    <r>
      <t>b.</t>
    </r>
    <r>
      <rPr>
        <sz val="7"/>
        <color theme="1"/>
        <rFont val="Times New Roman"/>
        <family val="1"/>
      </rPr>
      <t xml:space="preserve">      </t>
    </r>
    <r>
      <rPr>
        <sz val="12"/>
        <color theme="1"/>
        <rFont val="Garamond"/>
        <family val="1"/>
      </rPr>
      <t>Discuss feasible medical surge resource deployment options to meet region-wide patient demand and capacity limitations (updates from LHJs, State DOH, US HHS)</t>
    </r>
  </si>
  <si>
    <r>
      <t>4.</t>
    </r>
    <r>
      <rPr>
        <sz val="7"/>
        <color theme="1"/>
        <rFont val="Times New Roman"/>
        <family val="1"/>
      </rPr>
      <t xml:space="preserve">                  </t>
    </r>
    <r>
      <rPr>
        <sz val="12"/>
        <color theme="1"/>
        <rFont val="Garamond"/>
        <family val="1"/>
      </rPr>
      <t>Finalize and review consensus recommendations on requesting and deploying medical surge assets</t>
    </r>
  </si>
  <si>
    <r>
      <t>5.</t>
    </r>
    <r>
      <rPr>
        <sz val="7"/>
        <color theme="1"/>
        <rFont val="Times New Roman"/>
        <family val="1"/>
      </rPr>
      <t xml:space="preserve">                  </t>
    </r>
    <r>
      <rPr>
        <sz val="12"/>
        <color theme="1"/>
        <rFont val="Garamond"/>
        <family val="1"/>
      </rPr>
      <t>Confirm tool update frequency and identify need for future calls / next steps</t>
    </r>
  </si>
  <si>
    <r>
      <t xml:space="preserve">·         A long-term care facility experiences a power </t>
    </r>
    <r>
      <rPr>
        <sz val="12"/>
        <color rgb="FF000000"/>
        <rFont val="Garamond"/>
        <family val="1"/>
      </rPr>
      <t>outage and the ambient air temperature in the facility is above 75 degrees that leads them to need to evacuate</t>
    </r>
    <r>
      <rPr>
        <sz val="12"/>
        <color theme="1"/>
        <rFont val="Garamond"/>
        <family val="1"/>
      </rPr>
      <t xml:space="preserve"> to an ACF. Other long-term care facilities are not able to absorb all of the patients.</t>
    </r>
  </si>
  <si>
    <t>Washington State Department of Health</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</si>
</sst>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Calibri"/>
      <family val="2"/>
      <scheme val="minor"/>
    </font>
    <font>
      <sz val="10"/>
      <color rgb="FF333333"/>
      <name val="Verdana"/>
      <family val="2"/>
    </font>
    <font>
      <u/>
      <sz val="11"/>
      <color theme="10"/>
      <name val="Calibri"/>
      <family val="2"/>
      <scheme val="minor"/>
    </font>
    <font>
      <sz val="11"/>
      <color theme="1"/>
      <name val="Calibri"/>
      <family val="2"/>
      <scheme val="minor"/>
    </font>
    <font>
      <b/>
      <sz val="12"/>
      <color theme="1"/>
      <name val="Garamond"/>
      <family val="1"/>
    </font>
    <font>
      <sz val="12"/>
      <color theme="1"/>
      <name val="Garamond"/>
      <family val="1"/>
    </font>
    <font>
      <u/>
      <sz val="12"/>
      <color theme="1"/>
      <name val="Garamond"/>
      <family val="1"/>
    </font>
    <font>
      <sz val="12"/>
      <color theme="1"/>
      <name val="Wingdings"/>
      <charset val="2"/>
    </font>
    <font>
      <sz val="7"/>
      <color theme="1"/>
      <name val="Times New Roman"/>
      <family val="1"/>
    </font>
    <font>
      <b/>
      <u/>
      <sz val="12"/>
      <color theme="1"/>
      <name val="Garamond"/>
      <family val="1"/>
    </font>
    <font>
      <sz val="12"/>
      <color rgb="FF262524"/>
      <name val="Garamond"/>
      <family val="1"/>
    </font>
    <font>
      <u/>
      <sz val="12"/>
      <color theme="10"/>
      <name val="Garamond"/>
      <family val="1"/>
    </font>
    <font>
      <sz val="12"/>
      <color rgb="FF000000"/>
      <name val="Garamond"/>
      <family val="1"/>
    </font>
    <font>
      <sz val="12"/>
      <name val="Garamond"/>
      <family val="1"/>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1"/>
        <bgColor indexed="64"/>
      </patternFill>
    </fill>
    <fill>
      <patternFill patternType="solid">
        <fgColor rgb="FF0099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94">
    <xf numFmtId="0" fontId="0" fillId="0" borderId="0" xfId="0"/>
    <xf numFmtId="0" fontId="0" fillId="0" borderId="0" xfId="0" applyBorder="1" applyAlignment="1">
      <alignment wrapText="1"/>
    </xf>
    <xf numFmtId="9" fontId="0" fillId="0" borderId="0" xfId="0" applyNumberFormat="1" applyFill="1" applyAlignment="1">
      <alignment wrapText="1"/>
    </xf>
    <xf numFmtId="0" fontId="0" fillId="0" borderId="0" xfId="0" applyFill="1" applyAlignment="1">
      <alignment wrapText="1"/>
    </xf>
    <xf numFmtId="0" fontId="0" fillId="0" borderId="0" xfId="0" applyFill="1" applyBorder="1" applyAlignment="1">
      <alignment wrapText="1"/>
    </xf>
    <xf numFmtId="0" fontId="1" fillId="0" borderId="0" xfId="0" applyFont="1" applyFill="1" applyBorder="1" applyAlignment="1">
      <alignment vertical="center" wrapText="1"/>
    </xf>
    <xf numFmtId="0" fontId="0" fillId="0" borderId="0" xfId="0" applyFill="1" applyBorder="1" applyAlignment="1">
      <alignment vertical="center" wrapText="1"/>
    </xf>
    <xf numFmtId="0" fontId="1" fillId="0" borderId="0" xfId="0" applyFont="1" applyFill="1" applyBorder="1" applyAlignment="1">
      <alignment wrapText="1"/>
    </xf>
    <xf numFmtId="0" fontId="1" fillId="0" borderId="0" xfId="0" applyFont="1" applyAlignment="1">
      <alignment horizontal="center" vertical="center" wrapText="1"/>
    </xf>
    <xf numFmtId="0" fontId="0" fillId="0" borderId="0" xfId="0" applyFont="1" applyAlignment="1">
      <alignment horizontal="left" vertical="center" wrapText="1"/>
    </xf>
    <xf numFmtId="0" fontId="2" fillId="0" borderId="0" xfId="0" applyFont="1"/>
    <xf numFmtId="0" fontId="3" fillId="0" borderId="0" xfId="1"/>
    <xf numFmtId="0" fontId="0" fillId="0" borderId="1" xfId="0" applyFont="1" applyBorder="1" applyAlignment="1">
      <alignment horizontal="left" vertical="center" wrapText="1"/>
    </xf>
    <xf numFmtId="0" fontId="0" fillId="0" borderId="1" xfId="0" applyBorder="1" applyAlignment="1">
      <alignment wrapText="1"/>
    </xf>
    <xf numFmtId="0" fontId="0" fillId="0" borderId="1" xfId="0" applyFill="1" applyBorder="1" applyAlignment="1">
      <alignment wrapText="1"/>
    </xf>
    <xf numFmtId="9" fontId="0" fillId="0" borderId="1" xfId="0" applyNumberFormat="1" applyFill="1" applyBorder="1" applyAlignment="1">
      <alignment wrapText="1"/>
    </xf>
    <xf numFmtId="0" fontId="1" fillId="0" borderId="0" xfId="0" applyFont="1" applyFill="1" applyBorder="1" applyAlignment="1">
      <alignment horizontal="center" vertical="center" wrapText="1"/>
    </xf>
    <xf numFmtId="0" fontId="0" fillId="0" borderId="0" xfId="0" applyFont="1" applyFill="1" applyBorder="1" applyAlignment="1">
      <alignment horizontal="left" wrapText="1"/>
    </xf>
    <xf numFmtId="0" fontId="0" fillId="0" borderId="0" xfId="0" applyFont="1" applyFill="1" applyBorder="1" applyAlignment="1">
      <alignment wrapText="1"/>
    </xf>
    <xf numFmtId="0" fontId="1" fillId="0" borderId="0" xfId="0" applyFont="1" applyBorder="1" applyAlignment="1">
      <alignment wrapText="1"/>
    </xf>
    <xf numFmtId="0" fontId="1" fillId="0" borderId="0" xfId="0" applyFont="1" applyAlignment="1">
      <alignment horizontal="center" vertical="center"/>
    </xf>
    <xf numFmtId="0" fontId="0" fillId="0" borderId="1" xfId="0" applyFont="1" applyFill="1" applyBorder="1" applyAlignment="1">
      <alignment wrapText="1"/>
    </xf>
    <xf numFmtId="0" fontId="1" fillId="0" borderId="0" xfId="0" applyFont="1" applyBorder="1" applyAlignment="1">
      <alignment horizontal="center" vertical="center" wrapText="1"/>
    </xf>
    <xf numFmtId="0" fontId="0" fillId="0" borderId="0" xfId="0" applyFont="1" applyBorder="1" applyAlignment="1">
      <alignment horizontal="left" vertical="center" wrapText="1"/>
    </xf>
    <xf numFmtId="0" fontId="1" fillId="0" borderId="1" xfId="0" applyFont="1" applyFill="1" applyBorder="1" applyAlignment="1">
      <alignment horizontal="center" vertical="center" wrapText="1"/>
    </xf>
    <xf numFmtId="0" fontId="0" fillId="0" borderId="0" xfId="0" applyAlignment="1">
      <alignment wrapText="1"/>
    </xf>
    <xf numFmtId="0" fontId="0" fillId="0" borderId="0" xfId="0" applyFill="1" applyAlignment="1">
      <alignment horizontal="center" wrapText="1"/>
    </xf>
    <xf numFmtId="0" fontId="0" fillId="0" borderId="0" xfId="0" applyAlignment="1">
      <alignment horizontal="center" wrapText="1"/>
    </xf>
    <xf numFmtId="0" fontId="0" fillId="0" borderId="0" xfId="0" applyBorder="1" applyAlignment="1">
      <alignment horizontal="center" vertical="center" wrapText="1"/>
    </xf>
    <xf numFmtId="0" fontId="0" fillId="2" borderId="1" xfId="0" applyFill="1" applyBorder="1" applyAlignment="1">
      <alignment wrapText="1"/>
    </xf>
    <xf numFmtId="0" fontId="0" fillId="0" borderId="0" xfId="0" applyBorder="1" applyAlignment="1">
      <alignment horizontal="center"/>
    </xf>
    <xf numFmtId="0" fontId="0" fillId="4" borderId="1" xfId="0" applyFont="1" applyFill="1" applyBorder="1" applyAlignment="1">
      <alignment horizontal="left" wrapText="1"/>
    </xf>
    <xf numFmtId="0" fontId="0" fillId="4" borderId="1" xfId="0" applyFont="1" applyFill="1" applyBorder="1" applyAlignment="1">
      <alignment wrapText="1"/>
    </xf>
    <xf numFmtId="0" fontId="2" fillId="0" borderId="1" xfId="0" applyFont="1" applyBorder="1" applyAlignment="1">
      <alignment wrapText="1"/>
    </xf>
    <xf numFmtId="0" fontId="0" fillId="0" borderId="1" xfId="0" applyFill="1" applyBorder="1" applyAlignment="1">
      <alignment horizontal="center" wrapText="1"/>
    </xf>
    <xf numFmtId="0" fontId="0" fillId="0" borderId="1" xfId="0" applyBorder="1" applyAlignment="1">
      <alignment horizontal="center" wrapText="1"/>
    </xf>
    <xf numFmtId="0" fontId="1" fillId="0" borderId="1" xfId="0" applyFont="1" applyFill="1" applyBorder="1" applyAlignment="1">
      <alignment horizontal="center" wrapText="1"/>
    </xf>
    <xf numFmtId="0" fontId="1" fillId="0" borderId="1" xfId="0" applyNumberFormat="1" applyFont="1" applyFill="1" applyBorder="1" applyAlignment="1">
      <alignment horizontal="center" wrapText="1"/>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horizontal="center"/>
    </xf>
    <xf numFmtId="0" fontId="1" fillId="0" borderId="1" xfId="0" applyFont="1" applyBorder="1" applyAlignment="1">
      <alignment horizontal="center" vertical="center"/>
    </xf>
    <xf numFmtId="0" fontId="1" fillId="0" borderId="0" xfId="0" applyFont="1"/>
    <xf numFmtId="0" fontId="0" fillId="0" borderId="1" xfId="0" applyBorder="1"/>
    <xf numFmtId="0" fontId="0" fillId="0" borderId="1" xfId="0" applyBorder="1" applyAlignment="1">
      <alignment horizontal="center"/>
    </xf>
    <xf numFmtId="0" fontId="1" fillId="0" borderId="1"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xf>
    <xf numFmtId="0" fontId="1" fillId="0" borderId="0" xfId="0" applyFont="1" applyAlignment="1"/>
    <xf numFmtId="0" fontId="0" fillId="0" borderId="0" xfId="0" applyAlignment="1">
      <alignment vertical="center"/>
    </xf>
    <xf numFmtId="0" fontId="0" fillId="0" borderId="0" xfId="0" applyAlignment="1">
      <alignment horizontal="left" wrapText="1"/>
    </xf>
    <xf numFmtId="0" fontId="0" fillId="0" borderId="0" xfId="0" applyAlignment="1">
      <alignment vertical="top"/>
    </xf>
    <xf numFmtId="0" fontId="0" fillId="0" borderId="5" xfId="0" applyFill="1" applyBorder="1" applyAlignment="1">
      <alignment wrapText="1"/>
    </xf>
    <xf numFmtId="0" fontId="0" fillId="0" borderId="8" xfId="0" applyBorder="1"/>
    <xf numFmtId="0" fontId="1" fillId="0" borderId="1" xfId="0" applyFont="1" applyBorder="1" applyAlignment="1">
      <alignment horizontal="center" vertical="center"/>
    </xf>
    <xf numFmtId="0" fontId="1" fillId="0" borderId="0" xfId="0" applyFont="1" applyAlignment="1">
      <alignment wrapText="1"/>
    </xf>
    <xf numFmtId="0" fontId="0" fillId="0" borderId="0" xfId="0" applyAlignment="1">
      <alignment horizontal="left" vertical="center" wrapText="1"/>
    </xf>
    <xf numFmtId="0" fontId="6" fillId="0" borderId="0" xfId="0" applyFont="1" applyAlignment="1">
      <alignment vertical="center" wrapText="1"/>
    </xf>
    <xf numFmtId="0" fontId="5" fillId="0" borderId="0" xfId="0" applyFont="1" applyAlignment="1">
      <alignment horizontal="center" vertical="center" wrapText="1"/>
    </xf>
    <xf numFmtId="0" fontId="8" fillId="0" borderId="0" xfId="0" applyFont="1" applyAlignment="1">
      <alignment horizontal="left" vertical="center" wrapText="1"/>
    </xf>
    <xf numFmtId="0" fontId="5" fillId="0" borderId="0" xfId="0" applyFont="1" applyAlignment="1">
      <alignment vertical="center" wrapText="1"/>
    </xf>
    <xf numFmtId="0" fontId="4" fillId="0" borderId="0" xfId="0" applyFont="1" applyAlignment="1">
      <alignment vertical="center" wrapText="1"/>
    </xf>
    <xf numFmtId="0" fontId="1" fillId="0" borderId="0" xfId="0" applyFont="1" applyAlignment="1">
      <alignment vertical="center" wrapText="1"/>
    </xf>
    <xf numFmtId="0" fontId="10"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6" fillId="0" borderId="0" xfId="0" applyFont="1" applyAlignment="1">
      <alignment wrapText="1"/>
    </xf>
    <xf numFmtId="0" fontId="10"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vertical="center" wrapText="1"/>
    </xf>
    <xf numFmtId="0" fontId="12" fillId="0" borderId="0" xfId="1" applyFont="1" applyAlignment="1">
      <alignment vertical="center" wrapText="1"/>
    </xf>
    <xf numFmtId="0" fontId="12" fillId="0" borderId="0" xfId="1" applyFont="1" applyAlignment="1">
      <alignment horizontal="left" vertical="center" wrapText="1"/>
    </xf>
    <xf numFmtId="0" fontId="13" fillId="0" borderId="0" xfId="0" applyFont="1" applyAlignment="1">
      <alignment vertical="center" wrapText="1"/>
    </xf>
    <xf numFmtId="0" fontId="13" fillId="0" borderId="0" xfId="0" applyFont="1" applyAlignment="1">
      <alignment horizontal="left" vertical="center" wrapText="1"/>
    </xf>
    <xf numFmtId="0" fontId="14" fillId="0" borderId="0" xfId="0" applyFont="1" applyAlignment="1">
      <alignment horizontal="left" vertical="center" wrapText="1"/>
    </xf>
    <xf numFmtId="0" fontId="0" fillId="0" borderId="1" xfId="0" applyBorder="1" applyAlignment="1">
      <alignment horizontal="center"/>
    </xf>
    <xf numFmtId="0" fontId="1" fillId="0" borderId="0" xfId="0" applyFont="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applyAlignment="1">
      <alignment horizontal="left" wrapText="1"/>
    </xf>
    <xf numFmtId="0" fontId="0" fillId="0" borderId="0" xfId="0"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left" wrapText="1"/>
    </xf>
    <xf numFmtId="0" fontId="1" fillId="0" borderId="0" xfId="0" applyFont="1" applyBorder="1" applyAlignment="1">
      <alignment horizontal="center" wrapText="1"/>
    </xf>
    <xf numFmtId="0" fontId="1" fillId="0" borderId="0" xfId="0" applyFont="1" applyBorder="1" applyAlignment="1">
      <alignment horizontal="left" wrapText="1"/>
    </xf>
    <xf numFmtId="0" fontId="0" fillId="0" borderId="0" xfId="0" applyFont="1" applyFill="1" applyBorder="1" applyAlignment="1">
      <alignment horizontal="left" vertical="center" wrapText="1"/>
    </xf>
    <xf numFmtId="0" fontId="1" fillId="0" borderId="1" xfId="0" applyFont="1" applyBorder="1" applyAlignment="1">
      <alignment horizontal="center" vertical="center"/>
    </xf>
  </cellXfs>
  <cellStyles count="2">
    <cellStyle name="Hyperlink" xfId="1" builtinId="8"/>
    <cellStyle name="Normal" xfId="0" builtinId="0"/>
  </cellStyles>
  <dxfs count="1305">
    <dxf>
      <fill>
        <patternFill>
          <bgColor theme="0"/>
        </patternFill>
      </fill>
    </dxf>
    <dxf>
      <fill>
        <patternFill>
          <bgColor theme="0"/>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theme="0"/>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theme="0"/>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theme="0"/>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theme="0"/>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theme="0"/>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theme="0"/>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theme="0"/>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theme="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theme="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theme="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theme="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theme="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theme="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theme="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theme="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theme="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ont>
        <color theme="0"/>
      </font>
      <fill>
        <patternFill>
          <bgColor theme="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009900"/>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47625</xdr:rowOff>
    </xdr:from>
    <xdr:to>
      <xdr:col>0</xdr:col>
      <xdr:colOff>5451863</xdr:colOff>
      <xdr:row>52</xdr:row>
      <xdr:rowOff>133350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239625"/>
          <a:ext cx="5451863" cy="485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phe.gov/Preparedness/support/medicalassistance/Pages/default.aspx" TargetMode="External"/><Relationship Id="rId2" Type="http://schemas.openxmlformats.org/officeDocument/2006/relationships/hyperlink" Target="http://www.phe.gov/Preparedness/support/medicalassistance/Pages/default.aspx" TargetMode="External"/><Relationship Id="rId1" Type="http://schemas.openxmlformats.org/officeDocument/2006/relationships/hyperlink" Target="http://www.phe.gov/preparedness/support/pages/default.aspx" TargetMode="External"/><Relationship Id="rId6" Type="http://schemas.openxmlformats.org/officeDocument/2006/relationships/hyperlink" Target="http://www.njha.com/ep/pdf/772010101922AM.pdf" TargetMode="External"/><Relationship Id="rId5" Type="http://schemas.openxmlformats.org/officeDocument/2006/relationships/hyperlink" Target="http://www.phe.gov/Preparedness/support/medicalassistance/Pages/default.aspx" TargetMode="External"/><Relationship Id="rId4" Type="http://schemas.openxmlformats.org/officeDocument/2006/relationships/hyperlink" Target="http://www.imsurtwest.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workbookViewId="0">
      <selection activeCell="C35" sqref="C35"/>
    </sheetView>
  </sheetViews>
  <sheetFormatPr defaultRowHeight="15" x14ac:dyDescent="0.25"/>
  <cols>
    <col min="1" max="1" width="81.85546875" style="25" customWidth="1"/>
    <col min="2" max="16384" width="9.140625" style="25"/>
  </cols>
  <sheetData>
    <row r="1" spans="1:1" ht="15.75" x14ac:dyDescent="0.25">
      <c r="A1" s="62" t="s">
        <v>351</v>
      </c>
    </row>
    <row r="2" spans="1:1" ht="15.75" x14ac:dyDescent="0.25">
      <c r="A2" s="61"/>
    </row>
    <row r="3" spans="1:1" ht="15.75" x14ac:dyDescent="0.25">
      <c r="A3" s="64" t="s">
        <v>90</v>
      </c>
    </row>
    <row r="4" spans="1:1" ht="78.75" x14ac:dyDescent="0.25">
      <c r="A4" s="61" t="s">
        <v>91</v>
      </c>
    </row>
    <row r="5" spans="1:1" ht="15.75" x14ac:dyDescent="0.25">
      <c r="A5" s="61"/>
    </row>
    <row r="6" spans="1:1" ht="15.75" x14ac:dyDescent="0.25">
      <c r="A6" s="64" t="s">
        <v>92</v>
      </c>
    </row>
    <row r="7" spans="1:1" ht="110.25" x14ac:dyDescent="0.25">
      <c r="A7" s="61" t="s">
        <v>352</v>
      </c>
    </row>
    <row r="8" spans="1:1" ht="15.75" x14ac:dyDescent="0.25">
      <c r="A8" s="61"/>
    </row>
    <row r="9" spans="1:1" ht="15.75" x14ac:dyDescent="0.25">
      <c r="A9" s="64" t="s">
        <v>93</v>
      </c>
    </row>
    <row r="10" spans="1:1" ht="189" x14ac:dyDescent="0.25">
      <c r="A10" s="61" t="s">
        <v>353</v>
      </c>
    </row>
    <row r="11" spans="1:1" ht="15.75" x14ac:dyDescent="0.25">
      <c r="A11" s="61"/>
    </row>
    <row r="12" spans="1:1" ht="15.75" x14ac:dyDescent="0.25">
      <c r="A12" s="64" t="s">
        <v>94</v>
      </c>
    </row>
    <row r="13" spans="1:1" ht="63" x14ac:dyDescent="0.25">
      <c r="A13" s="63" t="s">
        <v>354</v>
      </c>
    </row>
    <row r="14" spans="1:1" ht="31.5" x14ac:dyDescent="0.25">
      <c r="A14" s="63" t="s">
        <v>355</v>
      </c>
    </row>
    <row r="15" spans="1:1" ht="31.5" x14ac:dyDescent="0.25">
      <c r="A15" s="63" t="s">
        <v>356</v>
      </c>
    </row>
    <row r="16" spans="1:1" x14ac:dyDescent="0.25">
      <c r="A16" s="63"/>
    </row>
    <row r="17" spans="1:1" x14ac:dyDescent="0.25">
      <c r="A17" s="63"/>
    </row>
    <row r="18" spans="1:1" ht="15.75" x14ac:dyDescent="0.25">
      <c r="A18" s="61"/>
    </row>
    <row r="19" spans="1:1" ht="15.75" x14ac:dyDescent="0.25">
      <c r="A19" s="64" t="s">
        <v>95</v>
      </c>
    </row>
    <row r="20" spans="1:1" ht="15.75" x14ac:dyDescent="0.25">
      <c r="A20" s="63" t="s">
        <v>357</v>
      </c>
    </row>
    <row r="21" spans="1:1" ht="15.75" x14ac:dyDescent="0.25">
      <c r="A21" s="63" t="s">
        <v>358</v>
      </c>
    </row>
    <row r="22" spans="1:1" ht="15.75" x14ac:dyDescent="0.25">
      <c r="A22" s="63" t="s">
        <v>96</v>
      </c>
    </row>
    <row r="23" spans="1:1" ht="15.75" x14ac:dyDescent="0.25">
      <c r="A23" s="63" t="s">
        <v>97</v>
      </c>
    </row>
    <row r="24" spans="1:1" ht="15.75" x14ac:dyDescent="0.25">
      <c r="A24" s="63" t="s">
        <v>98</v>
      </c>
    </row>
    <row r="25" spans="1:1" ht="15.75" x14ac:dyDescent="0.25">
      <c r="A25" s="61"/>
    </row>
    <row r="26" spans="1:1" ht="15.75" x14ac:dyDescent="0.25">
      <c r="A26" s="61"/>
    </row>
    <row r="27" spans="1:1" ht="15.75" x14ac:dyDescent="0.25">
      <c r="A27" s="64" t="s">
        <v>359</v>
      </c>
    </row>
    <row r="28" spans="1:1" ht="15.75" x14ac:dyDescent="0.25">
      <c r="A28" s="61"/>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E1" sqref="E1"/>
    </sheetView>
  </sheetViews>
  <sheetFormatPr defaultRowHeight="15" x14ac:dyDescent="0.25"/>
  <cols>
    <col min="1" max="1" width="10.7109375" style="8" customWidth="1"/>
    <col min="2" max="2" width="20.7109375" style="9" customWidth="1"/>
    <col min="3" max="3" width="24.7109375" style="25" customWidth="1"/>
    <col min="4" max="4" width="9.140625" style="25" customWidth="1"/>
    <col min="5" max="5" width="58.7109375" style="25" customWidth="1"/>
    <col min="6" max="6" width="1.7109375" style="25" customWidth="1"/>
    <col min="7" max="7" width="10.7109375" customWidth="1"/>
    <col min="8" max="8" width="20.7109375" customWidth="1"/>
    <col min="9" max="9" width="24.7109375" customWidth="1"/>
    <col min="11" max="11" width="58.7109375" style="25" customWidth="1"/>
    <col min="12" max="12" width="1.7109375" customWidth="1"/>
  </cols>
  <sheetData>
    <row r="1" spans="1:11" ht="15" customHeight="1" x14ac:dyDescent="0.25">
      <c r="A1" s="89" t="s">
        <v>70</v>
      </c>
      <c r="B1" s="89"/>
      <c r="C1" s="89"/>
      <c r="D1" s="89"/>
      <c r="E1" s="59" t="s">
        <v>89</v>
      </c>
    </row>
    <row r="2" spans="1:11" ht="15" customHeight="1" x14ac:dyDescent="0.25">
      <c r="A2" s="90" t="s">
        <v>12</v>
      </c>
      <c r="B2" s="90"/>
      <c r="C2" s="90"/>
      <c r="D2" s="27"/>
      <c r="E2" s="25" t="s">
        <v>53</v>
      </c>
      <c r="G2" s="90" t="s">
        <v>26</v>
      </c>
      <c r="H2" s="90"/>
      <c r="I2" s="90"/>
      <c r="J2" s="27"/>
      <c r="K2" s="25" t="s">
        <v>53</v>
      </c>
    </row>
    <row r="3" spans="1:11" ht="60" customHeight="1" x14ac:dyDescent="0.25">
      <c r="A3" s="85" t="s">
        <v>2</v>
      </c>
      <c r="B3" s="12" t="s">
        <v>39</v>
      </c>
      <c r="C3" s="13" t="s">
        <v>58</v>
      </c>
      <c r="D3" s="34">
        <f>IF(C3="Incomplete",0,IF(C3="No",1,IF(C3="Yes",2,"ERROR")))</f>
        <v>0</v>
      </c>
      <c r="E3" s="14"/>
      <c r="F3" s="3"/>
      <c r="G3" s="85" t="s">
        <v>2</v>
      </c>
      <c r="H3" s="12" t="s">
        <v>39</v>
      </c>
      <c r="I3" s="13" t="s">
        <v>58</v>
      </c>
      <c r="J3" s="34">
        <f>IF(I3="Incomplete",0,IF(I3="No",1,IF(I3="Yes",2,"ERROR")))</f>
        <v>0</v>
      </c>
      <c r="K3" s="13"/>
    </row>
    <row r="4" spans="1:11" ht="90" x14ac:dyDescent="0.25">
      <c r="A4" s="86"/>
      <c r="B4" s="12" t="s">
        <v>40</v>
      </c>
      <c r="C4" s="13" t="s">
        <v>58</v>
      </c>
      <c r="D4" s="34">
        <f>IF(C4="Incomplete",0,IF(C4="No",1,IF(C4="Yes",2,"ERROR")))</f>
        <v>0</v>
      </c>
      <c r="E4" s="14"/>
      <c r="F4" s="3"/>
      <c r="G4" s="86"/>
      <c r="H4" s="12" t="s">
        <v>40</v>
      </c>
      <c r="I4" s="13" t="s">
        <v>58</v>
      </c>
      <c r="J4" s="34">
        <f>IF(I4="Incomplete",0,IF(I4="No",1,IF(I4="Yes",2,"ERROR")))</f>
        <v>0</v>
      </c>
      <c r="K4" s="13"/>
    </row>
    <row r="5" spans="1:11" ht="60" x14ac:dyDescent="0.25">
      <c r="A5" s="86"/>
      <c r="B5" s="12" t="s">
        <v>41</v>
      </c>
      <c r="C5" s="15" t="s">
        <v>58</v>
      </c>
      <c r="D5" s="34">
        <f>IF(C5="Incomplete", 0, IF(C5="N/A",1,IF(C5="10% or less",1,IF(C5="10% - 20%",2,IF(C5="Greater than 20%",3,"ERROR")))))</f>
        <v>0</v>
      </c>
      <c r="E5" s="14"/>
      <c r="F5" s="3"/>
      <c r="G5" s="86"/>
      <c r="H5" s="12" t="s">
        <v>41</v>
      </c>
      <c r="I5" s="15" t="s">
        <v>58</v>
      </c>
      <c r="J5" s="34">
        <f>IF(I5="Incomplete", 0, IF(I5="N/A",1,IF(I5="10% or less",1,IF(I5="10% - 20%",2,IF(I5="Greater than 20%",3,"ERROR")))))</f>
        <v>0</v>
      </c>
      <c r="K5" s="13"/>
    </row>
    <row r="6" spans="1:11" ht="75" x14ac:dyDescent="0.25">
      <c r="A6" s="86"/>
      <c r="B6" s="12" t="s">
        <v>42</v>
      </c>
      <c r="C6" s="15" t="s">
        <v>58</v>
      </c>
      <c r="D6" s="34">
        <f>IF(C6="Incomplete", 0, IF(C6="N/A",1,IF(C6="10% or less",1,IF(C6="10% - 20%",2,IF(C6="Greater than 20%",3,"ERROR")))))</f>
        <v>0</v>
      </c>
      <c r="E6" s="14"/>
      <c r="F6" s="3"/>
      <c r="G6" s="86"/>
      <c r="H6" s="12" t="s">
        <v>42</v>
      </c>
      <c r="I6" s="15" t="s">
        <v>58</v>
      </c>
      <c r="J6" s="34">
        <f>IF(I6="Incomplete", 0, IF(I6="N/A",1,IF(I6="10% or less",1,IF(I6="10% - 20%",2,IF(I6="Greater than 20%",3,"ERROR")))))</f>
        <v>0</v>
      </c>
      <c r="K6" s="13"/>
    </row>
    <row r="7" spans="1:11" x14ac:dyDescent="0.25">
      <c r="A7" s="87"/>
      <c r="B7" s="34"/>
      <c r="C7" s="35"/>
      <c r="D7" s="36">
        <f>SUM(D3:D6)</f>
        <v>0</v>
      </c>
      <c r="E7" s="14"/>
      <c r="F7" s="3"/>
      <c r="G7" s="87"/>
      <c r="H7" s="34"/>
      <c r="I7" s="35"/>
      <c r="J7" s="36">
        <f>SUM(J3:J6)</f>
        <v>0</v>
      </c>
      <c r="K7" s="13"/>
    </row>
    <row r="8" spans="1:11" ht="6.95" customHeight="1" x14ac:dyDescent="0.25">
      <c r="A8" s="28"/>
      <c r="D8" s="26"/>
      <c r="E8" s="3"/>
      <c r="F8" s="3"/>
      <c r="G8" s="28"/>
      <c r="H8" s="9"/>
      <c r="I8" s="25"/>
      <c r="J8" s="26"/>
    </row>
    <row r="9" spans="1:11" ht="120" x14ac:dyDescent="0.25">
      <c r="A9" s="85" t="s">
        <v>3</v>
      </c>
      <c r="B9" s="12" t="s">
        <v>43</v>
      </c>
      <c r="C9" s="29" t="s">
        <v>58</v>
      </c>
      <c r="D9" s="34">
        <f>IF(C9="Incomplete",0,IF(C9="No",2,IF(C9="Yes",1,"ERROR")))</f>
        <v>0</v>
      </c>
      <c r="E9" s="14"/>
      <c r="F9" s="3"/>
      <c r="G9" s="85" t="s">
        <v>3</v>
      </c>
      <c r="H9" s="12" t="s">
        <v>43</v>
      </c>
      <c r="I9" s="29" t="s">
        <v>58</v>
      </c>
      <c r="J9" s="34">
        <f>IF(I9="Incomplete",0,IF(I9="No",2,IF(I9="Yes",1,"ERROR")))</f>
        <v>0</v>
      </c>
      <c r="K9" s="13"/>
    </row>
    <row r="10" spans="1:11" ht="45" x14ac:dyDescent="0.25">
      <c r="A10" s="86"/>
      <c r="B10" s="12" t="s">
        <v>44</v>
      </c>
      <c r="C10" s="15" t="s">
        <v>58</v>
      </c>
      <c r="D10" s="34">
        <f>IF(C10="Incomplete", 0,IF(C10="Able to treat most patients.",1,IF(C10="Able to treat critical patients only.",2,IF(C10="Not able to address the needs of critical patients.",3,"ERROR"))))</f>
        <v>0</v>
      </c>
      <c r="E10" s="14"/>
      <c r="F10" s="3"/>
      <c r="G10" s="86"/>
      <c r="H10" s="12" t="s">
        <v>44</v>
      </c>
      <c r="I10" s="15" t="s">
        <v>58</v>
      </c>
      <c r="J10" s="34">
        <f>IF(I10="Incomplete", 0,IF(I10="Able to treat most patients.",1,IF(I10="Able to treat critical patients only.",2,IF(I10="Not able to address the needs of critical patients.",3,"ERROR"))))</f>
        <v>0</v>
      </c>
      <c r="K10" s="13"/>
    </row>
    <row r="11" spans="1:11" x14ac:dyDescent="0.25">
      <c r="A11" s="87"/>
      <c r="B11" s="12"/>
      <c r="C11" s="15"/>
      <c r="D11" s="37">
        <f>SUM(D9:D10)</f>
        <v>0</v>
      </c>
      <c r="E11" s="14"/>
      <c r="F11" s="3"/>
      <c r="G11" s="87"/>
      <c r="H11" s="12"/>
      <c r="I11" s="15"/>
      <c r="J11" s="37">
        <f>SUM(J9:J10)</f>
        <v>0</v>
      </c>
      <c r="K11" s="13"/>
    </row>
    <row r="12" spans="1:11" ht="15" customHeight="1" x14ac:dyDescent="0.25">
      <c r="A12" s="22"/>
      <c r="D12" s="2"/>
      <c r="E12" s="3"/>
      <c r="F12" s="3"/>
      <c r="G12" s="22"/>
      <c r="H12" s="9"/>
      <c r="I12" s="25"/>
      <c r="J12" s="2"/>
    </row>
    <row r="13" spans="1:11" ht="15" customHeight="1" x14ac:dyDescent="0.25">
      <c r="A13" s="88" t="s">
        <v>54</v>
      </c>
      <c r="B13" s="88"/>
      <c r="C13" s="88"/>
      <c r="D13" s="2"/>
      <c r="E13" s="3" t="s">
        <v>53</v>
      </c>
      <c r="F13" s="3"/>
      <c r="G13" s="88" t="s">
        <v>55</v>
      </c>
      <c r="H13" s="88"/>
      <c r="I13" s="88"/>
      <c r="J13" s="88"/>
      <c r="K13" s="25" t="s">
        <v>53</v>
      </c>
    </row>
    <row r="14" spans="1:11" ht="45" x14ac:dyDescent="0.25">
      <c r="A14" s="85" t="s">
        <v>10</v>
      </c>
      <c r="B14" s="12" t="s">
        <v>45</v>
      </c>
      <c r="C14" s="13" t="s">
        <v>58</v>
      </c>
      <c r="D14" s="34">
        <f>IF(C14="Incomplete",0,IF(C14="Able to access sufficient supplies via expected channels.",1,IF(C14="Able to access sufficient supplies via work-arounds.",2,IF(C14="Access to sufficient supplies is limited and affecting treatment capacity.",3,"ERROR"))))</f>
        <v>0</v>
      </c>
      <c r="E14" s="13"/>
      <c r="G14" s="85" t="s">
        <v>10</v>
      </c>
      <c r="H14" s="12" t="s">
        <v>45</v>
      </c>
      <c r="I14" s="13" t="s">
        <v>58</v>
      </c>
      <c r="J14" s="34">
        <f>IF(I14="Incomplete",0,IF(I14="Able to access sufficient supplies via expected channels.",1,IF(I14="Able to access sufficient supplies via work-arounds.",2,IF(I14="Access to sufficient supplies is limited and affecting treatment capacity.",3,"ERROR"))))</f>
        <v>0</v>
      </c>
      <c r="K14" s="13"/>
    </row>
    <row r="15" spans="1:11" ht="75" x14ac:dyDescent="0.25">
      <c r="A15" s="86"/>
      <c r="B15" s="12" t="s">
        <v>46</v>
      </c>
      <c r="C15" s="14" t="s">
        <v>58</v>
      </c>
      <c r="D15" s="34">
        <f>IF(C15="Incomplete",0,IF(C15="Infrastructure impacts are isolated and small if they exist at all.",1,IF(C15="Infrastructure impacts are scattered.",2,IF(C15="Infrastructure impacts are widespread.",3,"ERROR"))))</f>
        <v>0</v>
      </c>
      <c r="E15" s="13"/>
      <c r="G15" s="86"/>
      <c r="H15" s="12" t="s">
        <v>46</v>
      </c>
      <c r="I15" s="14" t="s">
        <v>58</v>
      </c>
      <c r="J15" s="34">
        <f>IF(I15="Incomplete",0,IF(I15="Infrastructure impacts are isolated and small if they exist at all.",1,IF(I15="Infrastructure impacts are scattered.",2,IF(I15="Infrastructure impacts are widespread.",3,"ERROR"))))</f>
        <v>0</v>
      </c>
      <c r="K15" s="13"/>
    </row>
    <row r="16" spans="1:11" ht="30" x14ac:dyDescent="0.25">
      <c r="A16" s="86"/>
      <c r="B16" s="12" t="s">
        <v>47</v>
      </c>
      <c r="C16" s="13" t="s">
        <v>58</v>
      </c>
      <c r="D16" s="34">
        <f>IF(C16="Incomplete",0,IF(C16="Sufficient clinical staff is available.",1,IF(C16="Clinical staff levels are reduced but able to support critical services.",2,IF(C16="Serious clinical staffing deficit.",3,"ERROR"))))</f>
        <v>0</v>
      </c>
      <c r="E16" s="13"/>
      <c r="G16" s="86"/>
      <c r="H16" s="12" t="s">
        <v>47</v>
      </c>
      <c r="I16" s="13" t="s">
        <v>58</v>
      </c>
      <c r="J16" s="34">
        <f>IF(I16="Incomplete",0,IF(I16="Sufficient clinical staff is available.",1,IF(I16="Clinical staff levels are reduced but able to support critical services.",2,IF(I16="Serious clinical staffing deficit.",3,"ERROR"))))</f>
        <v>0</v>
      </c>
      <c r="K16" s="13"/>
    </row>
    <row r="17" spans="1:11" x14ac:dyDescent="0.25">
      <c r="A17" s="87"/>
      <c r="B17" s="12"/>
      <c r="C17" s="15"/>
      <c r="D17" s="37">
        <f>SUM(D14:D16)</f>
        <v>0</v>
      </c>
      <c r="E17" s="13"/>
      <c r="G17" s="87"/>
      <c r="H17" s="12"/>
      <c r="I17" s="15"/>
      <c r="J17" s="37">
        <f>SUM(J14:J16)</f>
        <v>0</v>
      </c>
      <c r="K17" s="13"/>
    </row>
    <row r="18" spans="1:11" ht="6.95" customHeight="1" x14ac:dyDescent="0.25">
      <c r="A18" s="22"/>
      <c r="B18" s="23"/>
      <c r="C18" s="1"/>
      <c r="D18" s="26"/>
      <c r="G18" s="22"/>
      <c r="H18" s="23"/>
      <c r="I18" s="1"/>
      <c r="J18" s="26"/>
    </row>
    <row r="19" spans="1:11" ht="45" x14ac:dyDescent="0.25">
      <c r="A19" s="85" t="s">
        <v>7</v>
      </c>
      <c r="B19" s="12" t="s">
        <v>48</v>
      </c>
      <c r="C19" s="13" t="s">
        <v>58</v>
      </c>
      <c r="D19" s="34">
        <f>IF(C19="Incomplete",0,IF(C19="No",1,IF(C19="Yes",2,"ERROR")))</f>
        <v>0</v>
      </c>
      <c r="E19" s="14"/>
      <c r="F19" s="3"/>
      <c r="G19" s="85" t="s">
        <v>7</v>
      </c>
      <c r="H19" s="12" t="s">
        <v>48</v>
      </c>
      <c r="I19" s="13" t="s">
        <v>58</v>
      </c>
      <c r="J19" s="34">
        <f>IF(I19="Incomplete",0,IF(I19="No",1,IF(I19="Yes",2,"ERROR")))</f>
        <v>0</v>
      </c>
      <c r="K19" s="13"/>
    </row>
    <row r="20" spans="1:11" ht="90" x14ac:dyDescent="0.25">
      <c r="A20" s="86"/>
      <c r="B20" s="12" t="s">
        <v>87</v>
      </c>
      <c r="C20" s="14" t="s">
        <v>58</v>
      </c>
      <c r="D20" s="34">
        <f>IF(C20="Incomplete",0,IF(C20="Yes",2,IF(C20="No",3,IF(C20="N/A",1,"ERROR"))))</f>
        <v>0</v>
      </c>
      <c r="E20" s="13"/>
      <c r="G20" s="86"/>
      <c r="H20" s="12" t="s">
        <v>87</v>
      </c>
      <c r="I20" s="14" t="s">
        <v>58</v>
      </c>
      <c r="J20" s="34">
        <f>IF(I20="Incomplete",0,IF(I20="Yes",2,IF(I20="No",3,IF(I20="N/A",1,"ERROR"))))</f>
        <v>0</v>
      </c>
      <c r="K20" s="13"/>
    </row>
    <row r="21" spans="1:11" ht="90" x14ac:dyDescent="0.25">
      <c r="A21" s="86"/>
      <c r="B21" s="12" t="s">
        <v>49</v>
      </c>
      <c r="C21" s="14" t="s">
        <v>58</v>
      </c>
      <c r="D21" s="34">
        <f>IF(C21="Incomplete",0,IF(C21="Yes",2,IF(C21="No",3,IF(C21="N/A",1,"ERROR"))))</f>
        <v>0</v>
      </c>
      <c r="E21" s="13"/>
      <c r="G21" s="86"/>
      <c r="H21" s="12" t="s">
        <v>49</v>
      </c>
      <c r="I21" s="14" t="s">
        <v>58</v>
      </c>
      <c r="J21" s="34">
        <f>IF(I21="Incomplete",0,IF(I21="Yes",2,IF(I21="No",3,IF(I21="N/A",1,"ERROR"))))</f>
        <v>0</v>
      </c>
      <c r="K21" s="13"/>
    </row>
    <row r="22" spans="1:11" ht="39" x14ac:dyDescent="0.25">
      <c r="A22" s="86"/>
      <c r="B22" s="33" t="s">
        <v>50</v>
      </c>
      <c r="C22" s="13" t="s">
        <v>58</v>
      </c>
      <c r="D22" s="34">
        <f>IF(C22="Incomplete",0,IF(C22="Fewer than 100",2,IF(C22="100-500",3,IF(C22="More than 500",4,IF(C22="N/A",1,"ERROR")))))</f>
        <v>0</v>
      </c>
      <c r="E22" s="13"/>
      <c r="G22" s="86"/>
      <c r="H22" s="33" t="s">
        <v>50</v>
      </c>
      <c r="I22" s="13" t="s">
        <v>58</v>
      </c>
      <c r="J22" s="34">
        <f>IF(I22="Incomplete",0,IF(I22="Fewer than 100",2,IF(I22="100-500",3,IF(I22="More than 500",4,IF(I22="N/A",1,"ERROR")))))</f>
        <v>0</v>
      </c>
      <c r="K22" s="13"/>
    </row>
    <row r="23" spans="1:11" x14ac:dyDescent="0.25">
      <c r="A23" s="87"/>
      <c r="B23" s="12"/>
      <c r="C23" s="15"/>
      <c r="D23" s="37">
        <f>SUM(D19:D22)</f>
        <v>0</v>
      </c>
      <c r="E23" s="13"/>
      <c r="G23" s="87"/>
      <c r="H23" s="12"/>
      <c r="I23" s="15"/>
      <c r="J23" s="37">
        <f>SUM(J19:J22)</f>
        <v>0</v>
      </c>
      <c r="K23" s="13"/>
    </row>
    <row r="24" spans="1:11" x14ac:dyDescent="0.25">
      <c r="B24" s="10"/>
      <c r="C24" s="3"/>
      <c r="D24" s="3"/>
    </row>
    <row r="25" spans="1:11" x14ac:dyDescent="0.25">
      <c r="B25" s="10"/>
      <c r="C25" s="3"/>
      <c r="D25" s="3"/>
      <c r="E25" s="3"/>
      <c r="F25" s="3"/>
      <c r="G25" s="3"/>
      <c r="H25" s="3"/>
      <c r="I25" s="3"/>
      <c r="J25" s="3"/>
    </row>
    <row r="26" spans="1:11" x14ac:dyDescent="0.25">
      <c r="B26" s="10"/>
      <c r="C26" s="3"/>
      <c r="D26" s="3"/>
    </row>
    <row r="27" spans="1:11" x14ac:dyDescent="0.25">
      <c r="B27" s="10"/>
    </row>
    <row r="28" spans="1:11" x14ac:dyDescent="0.25">
      <c r="B28" s="10"/>
    </row>
    <row r="29" spans="1:11" x14ac:dyDescent="0.25">
      <c r="B29" s="10"/>
    </row>
    <row r="30" spans="1:11" x14ac:dyDescent="0.25">
      <c r="B30" s="10"/>
    </row>
    <row r="31" spans="1:11" x14ac:dyDescent="0.25">
      <c r="B31" s="10"/>
    </row>
    <row r="32" spans="1:11" x14ac:dyDescent="0.25">
      <c r="B32" s="11"/>
    </row>
    <row r="33" spans="1:6" x14ac:dyDescent="0.25">
      <c r="A33"/>
      <c r="B33"/>
      <c r="C33"/>
      <c r="D33"/>
      <c r="F33"/>
    </row>
    <row r="34" spans="1:6" x14ac:dyDescent="0.25">
      <c r="A34"/>
      <c r="B34"/>
      <c r="C34"/>
      <c r="D34"/>
      <c r="F34"/>
    </row>
    <row r="35" spans="1:6" x14ac:dyDescent="0.25">
      <c r="A35"/>
      <c r="B35"/>
      <c r="C35"/>
      <c r="D35"/>
      <c r="F35"/>
    </row>
  </sheetData>
  <mergeCells count="13">
    <mergeCell ref="A1:D1"/>
    <mergeCell ref="A2:C2"/>
    <mergeCell ref="G2:I2"/>
    <mergeCell ref="A3:A7"/>
    <mergeCell ref="G3:G7"/>
    <mergeCell ref="A9:A11"/>
    <mergeCell ref="G9:G11"/>
    <mergeCell ref="A14:A17"/>
    <mergeCell ref="G14:G17"/>
    <mergeCell ref="A19:A23"/>
    <mergeCell ref="G19:G23"/>
    <mergeCell ref="A13:C13"/>
    <mergeCell ref="G13:J13"/>
  </mergeCells>
  <conditionalFormatting sqref="C3">
    <cfRule type="containsText" dxfId="1087" priority="91" operator="containsText" text="No">
      <formula>NOT(ISERROR(SEARCH("No",C3)))</formula>
    </cfRule>
    <cfRule type="containsText" dxfId="1086" priority="92" operator="containsText" text="Yes">
      <formula>NOT(ISERROR(SEARCH("Yes",C3)))</formula>
    </cfRule>
  </conditionalFormatting>
  <conditionalFormatting sqref="C19">
    <cfRule type="containsText" dxfId="1085" priority="89" operator="containsText" text="No">
      <formula>NOT(ISERROR(SEARCH("No",C19)))</formula>
    </cfRule>
    <cfRule type="containsText" dxfId="1084" priority="90" operator="containsText" text="Yes">
      <formula>NOT(ISERROR(SEARCH("Yes",C19)))</formula>
    </cfRule>
  </conditionalFormatting>
  <conditionalFormatting sqref="C20">
    <cfRule type="containsText" dxfId="1083" priority="87" operator="containsText" text="No">
      <formula>NOT(ISERROR(SEARCH("No",C20)))</formula>
    </cfRule>
    <cfRule type="containsText" dxfId="1082" priority="88" operator="containsText" text="Yes">
      <formula>NOT(ISERROR(SEARCH("Yes",C20)))</formula>
    </cfRule>
  </conditionalFormatting>
  <conditionalFormatting sqref="C22">
    <cfRule type="containsText" dxfId="1081" priority="84" operator="containsText" text="More than 500">
      <formula>NOT(ISERROR(SEARCH("More than 500",C22)))</formula>
    </cfRule>
    <cfRule type="containsText" dxfId="1080" priority="85" operator="containsText" text="100-500">
      <formula>NOT(ISERROR(SEARCH("100-500",C22)))</formula>
    </cfRule>
    <cfRule type="containsText" dxfId="1079" priority="86" operator="containsText" text="Fewer than 100">
      <formula>NOT(ISERROR(SEARCH("Fewer than 100",C22)))</formula>
    </cfRule>
  </conditionalFormatting>
  <conditionalFormatting sqref="C14">
    <cfRule type="beginsWith" dxfId="1078" priority="81" operator="beginsWith" text="Access to sufficient supplies is limited and affecting treatment capacity.">
      <formula>LEFT(C14,LEN("Access to sufficient supplies is limited and affecting treatment capacity."))="Access to sufficient supplies is limited and affecting treatment capacity."</formula>
    </cfRule>
    <cfRule type="beginsWith" dxfId="1077" priority="82" operator="beginsWith" text="Able to access sufficient supplies via work-arounds.">
      <formula>LEFT(C14,LEN("Able to access sufficient supplies via work-arounds."))="Able to access sufficient supplies via work-arounds."</formula>
    </cfRule>
    <cfRule type="beginsWith" dxfId="1076" priority="83" operator="beginsWith" text="Able to access sufficient supplies via expected channels.">
      <formula>LEFT(C14,LEN("Able to access sufficient supplies via expected channels."))="Able to access sufficient supplies via expected channels."</formula>
    </cfRule>
  </conditionalFormatting>
  <conditionalFormatting sqref="C5:C6">
    <cfRule type="containsText" dxfId="1075" priority="75" operator="containsText" text="Greater than 20%">
      <formula>NOT(ISERROR(SEARCH("Greater than 20%",C5)))</formula>
    </cfRule>
    <cfRule type="containsText" dxfId="1074" priority="76" operator="containsText" text="10% - 20%">
      <formula>NOT(ISERROR(SEARCH("10% - 20%",C5)))</formula>
    </cfRule>
    <cfRule type="containsText" dxfId="1073" priority="77" operator="containsText" text="10% or less">
      <formula>NOT(ISERROR(SEARCH("10% or less",C5)))</formula>
    </cfRule>
  </conditionalFormatting>
  <conditionalFormatting sqref="C10">
    <cfRule type="containsText" dxfId="1072" priority="72" operator="containsText" text="Able to treat most">
      <formula>NOT(ISERROR(SEARCH("Able to treat most",C10)))</formula>
    </cfRule>
    <cfRule type="containsText" dxfId="1071" priority="73" operator="containsText" text="Able to treat critical">
      <formula>NOT(ISERROR(SEARCH("Able to treat critical",C10)))</formula>
    </cfRule>
    <cfRule type="containsText" dxfId="1070" priority="74" operator="containsText" text="Not">
      <formula>NOT(ISERROR(SEARCH("Not",C10)))</formula>
    </cfRule>
  </conditionalFormatting>
  <conditionalFormatting sqref="C4">
    <cfRule type="containsText" dxfId="1069" priority="70" operator="containsText" text="No">
      <formula>NOT(ISERROR(SEARCH("No",C4)))</formula>
    </cfRule>
    <cfRule type="containsText" dxfId="1068" priority="71" operator="containsText" text="Yes">
      <formula>NOT(ISERROR(SEARCH("Yes",C4)))</formula>
    </cfRule>
  </conditionalFormatting>
  <conditionalFormatting sqref="C9">
    <cfRule type="containsText" dxfId="1067" priority="2" operator="containsText" text="Incomplete">
      <formula>NOT(ISERROR(SEARCH("Incomplete",C9)))</formula>
    </cfRule>
    <cfRule type="containsText" dxfId="1066" priority="68" operator="containsText" text="No">
      <formula>NOT(ISERROR(SEARCH("No",C9)))</formula>
    </cfRule>
    <cfRule type="containsText" dxfId="1065" priority="69" operator="containsText" text="Yes">
      <formula>NOT(ISERROR(SEARCH("Yes",C9)))</formula>
    </cfRule>
  </conditionalFormatting>
  <conditionalFormatting sqref="C21">
    <cfRule type="containsText" dxfId="1064" priority="66" operator="containsText" text="No">
      <formula>NOT(ISERROR(SEARCH("No",C21)))</formula>
    </cfRule>
    <cfRule type="containsText" dxfId="1063" priority="67" operator="containsText" text="Yes">
      <formula>NOT(ISERROR(SEARCH("Yes",C21)))</formula>
    </cfRule>
  </conditionalFormatting>
  <conditionalFormatting sqref="D7">
    <cfRule type="cellIs" dxfId="1062" priority="63" operator="between">
      <formula>8</formula>
      <formula>12</formula>
    </cfRule>
    <cfRule type="cellIs" dxfId="1061" priority="64" operator="between">
      <formula>5</formula>
      <formula>7</formula>
    </cfRule>
    <cfRule type="cellIs" dxfId="1060" priority="65" operator="equal">
      <formula>4</formula>
    </cfRule>
  </conditionalFormatting>
  <conditionalFormatting sqref="D11">
    <cfRule type="cellIs" dxfId="1059" priority="60" operator="between">
      <formula>4</formula>
      <formula>6</formula>
    </cfRule>
    <cfRule type="cellIs" dxfId="1058" priority="61" operator="equal">
      <formula>3</formula>
    </cfRule>
    <cfRule type="cellIs" dxfId="1057" priority="62" operator="equal">
      <formula>2</formula>
    </cfRule>
  </conditionalFormatting>
  <conditionalFormatting sqref="C15">
    <cfRule type="beginsWith" dxfId="1056" priority="57" operator="beginsWith" text="Infrastructure impacts are widespread.">
      <formula>LEFT(C15,LEN("Infrastructure impacts are widespread."))="Infrastructure impacts are widespread."</formula>
    </cfRule>
    <cfRule type="beginsWith" dxfId="1055" priority="58" operator="beginsWith" text="Infrastructure impacts are scattered.">
      <formula>LEFT(C15,LEN("Infrastructure impacts are scattered."))="Infrastructure impacts are scattered."</formula>
    </cfRule>
    <cfRule type="beginsWith" dxfId="1054" priority="59" operator="beginsWith" text="Infrastructure impacts are isolated and small if they exist at all.">
      <formula>LEFT(C15,LEN("Infrastructure impacts are isolated and small if they exist at all."))="Infrastructure impacts are isolated and small if they exist at all."</formula>
    </cfRule>
  </conditionalFormatting>
  <conditionalFormatting sqref="D17">
    <cfRule type="cellIs" dxfId="1053" priority="54" operator="between">
      <formula>5</formula>
      <formula>9</formula>
    </cfRule>
    <cfRule type="cellIs" dxfId="1052" priority="55" operator="equal">
      <formula>4</formula>
    </cfRule>
    <cfRule type="cellIs" dxfId="1051" priority="56" operator="equal">
      <formula>3</formula>
    </cfRule>
  </conditionalFormatting>
  <conditionalFormatting sqref="D23">
    <cfRule type="cellIs" dxfId="1050" priority="51" operator="between">
      <formula>7</formula>
      <formula>12</formula>
    </cfRule>
    <cfRule type="cellIs" dxfId="1049" priority="52" operator="between">
      <formula>5</formula>
      <formula>6</formula>
    </cfRule>
    <cfRule type="cellIs" dxfId="1048" priority="53" operator="between">
      <formula>1</formula>
      <formula>4</formula>
    </cfRule>
  </conditionalFormatting>
  <conditionalFormatting sqref="I18">
    <cfRule type="beginsWith" dxfId="1047" priority="48" operator="beginsWith" text="Serious staffing">
      <formula>LEFT(I18,LEN("Serious staffing"))="Serious staffing"</formula>
    </cfRule>
    <cfRule type="beginsWith" dxfId="1046" priority="49" operator="beginsWith" text="Staff are available but">
      <formula>LEFT(I18,LEN("Staff are available but"))="Staff are available but"</formula>
    </cfRule>
    <cfRule type="beginsWith" dxfId="1045" priority="50" operator="beginsWith" text="Sufficient staff">
      <formula>LEFT(I18,LEN("Sufficient staff"))="Sufficient staff"</formula>
    </cfRule>
  </conditionalFormatting>
  <conditionalFormatting sqref="I3">
    <cfRule type="containsText" dxfId="1044" priority="46" operator="containsText" text="No">
      <formula>NOT(ISERROR(SEARCH("No",I3)))</formula>
    </cfRule>
    <cfRule type="containsText" dxfId="1043" priority="47" operator="containsText" text="Yes">
      <formula>NOT(ISERROR(SEARCH("Yes",I3)))</formula>
    </cfRule>
  </conditionalFormatting>
  <conditionalFormatting sqref="I5:I6">
    <cfRule type="containsText" dxfId="1042" priority="43" operator="containsText" text="Greater than 20%">
      <formula>NOT(ISERROR(SEARCH("Greater than 20%",I5)))</formula>
    </cfRule>
    <cfRule type="containsText" dxfId="1041" priority="44" operator="containsText" text="10% - 20%">
      <formula>NOT(ISERROR(SEARCH("10% - 20%",I5)))</formula>
    </cfRule>
    <cfRule type="containsText" dxfId="1040" priority="45" operator="containsText" text="10% or less">
      <formula>NOT(ISERROR(SEARCH("10% or less",I5)))</formula>
    </cfRule>
  </conditionalFormatting>
  <conditionalFormatting sqref="I4">
    <cfRule type="containsText" dxfId="1039" priority="41" operator="containsText" text="No">
      <formula>NOT(ISERROR(SEARCH("No",I4)))</formula>
    </cfRule>
    <cfRule type="containsText" dxfId="1038" priority="42" operator="containsText" text="Yes">
      <formula>NOT(ISERROR(SEARCH("Yes",I4)))</formula>
    </cfRule>
  </conditionalFormatting>
  <conditionalFormatting sqref="J7">
    <cfRule type="cellIs" dxfId="1037" priority="38" operator="between">
      <formula>8</formula>
      <formula>12</formula>
    </cfRule>
    <cfRule type="cellIs" dxfId="1036" priority="39" operator="between">
      <formula>5</formula>
      <formula>7</formula>
    </cfRule>
    <cfRule type="cellIs" dxfId="1035" priority="40" operator="equal">
      <formula>4</formula>
    </cfRule>
  </conditionalFormatting>
  <conditionalFormatting sqref="I10">
    <cfRule type="containsText" dxfId="1034" priority="35" operator="containsText" text="Able to treat most">
      <formula>NOT(ISERROR(SEARCH("Able to treat most",I10)))</formula>
    </cfRule>
    <cfRule type="containsText" dxfId="1033" priority="36" operator="containsText" text="Able to treat critical">
      <formula>NOT(ISERROR(SEARCH("Able to treat critical",I10)))</formula>
    </cfRule>
    <cfRule type="containsText" dxfId="1032" priority="37" operator="containsText" text="Not">
      <formula>NOT(ISERROR(SEARCH("Not",I10)))</formula>
    </cfRule>
  </conditionalFormatting>
  <conditionalFormatting sqref="I9">
    <cfRule type="containsText" dxfId="1031" priority="1" operator="containsText" text="Incomplete">
      <formula>NOT(ISERROR(SEARCH("Incomplete",I9)))</formula>
    </cfRule>
    <cfRule type="containsText" dxfId="1030" priority="33" operator="containsText" text="No">
      <formula>NOT(ISERROR(SEARCH("No",I9)))</formula>
    </cfRule>
    <cfRule type="containsText" dxfId="1029" priority="34" operator="containsText" text="Yes">
      <formula>NOT(ISERROR(SEARCH("Yes",I9)))</formula>
    </cfRule>
  </conditionalFormatting>
  <conditionalFormatting sqref="J11">
    <cfRule type="cellIs" dxfId="1028" priority="30" operator="between">
      <formula>4</formula>
      <formula>6</formula>
    </cfRule>
    <cfRule type="cellIs" dxfId="1027" priority="31" operator="equal">
      <formula>3</formula>
    </cfRule>
    <cfRule type="cellIs" dxfId="1026" priority="32" operator="equal">
      <formula>2</formula>
    </cfRule>
  </conditionalFormatting>
  <conditionalFormatting sqref="I14">
    <cfRule type="beginsWith" dxfId="1025" priority="27" operator="beginsWith" text="Access to sufficient supplies is limited and affecting treatment capacity.">
      <formula>LEFT(I14,LEN("Access to sufficient supplies is limited and affecting treatment capacity."))="Access to sufficient supplies is limited and affecting treatment capacity."</formula>
    </cfRule>
    <cfRule type="beginsWith" dxfId="1024" priority="28" operator="beginsWith" text="Able to access sufficient supplies via work-arounds.">
      <formula>LEFT(I14,LEN("Able to access sufficient supplies via work-arounds."))="Able to access sufficient supplies via work-arounds."</formula>
    </cfRule>
    <cfRule type="beginsWith" dxfId="1023" priority="29" operator="beginsWith" text="Able to access sufficient supplies via expected channels.">
      <formula>LEFT(I14,LEN("Able to access sufficient supplies via expected channels."))="Able to access sufficient supplies via expected channels."</formula>
    </cfRule>
  </conditionalFormatting>
  <conditionalFormatting sqref="I15">
    <cfRule type="beginsWith" dxfId="1022" priority="21" operator="beginsWith" text="Infrastructure impacts are widespread.">
      <formula>LEFT(I15,LEN("Infrastructure impacts are widespread."))="Infrastructure impacts are widespread."</formula>
    </cfRule>
    <cfRule type="beginsWith" dxfId="1021" priority="22" operator="beginsWith" text="Infrastructure impacts are scattered.">
      <formula>LEFT(I15,LEN("Infrastructure impacts are scattered."))="Infrastructure impacts are scattered."</formula>
    </cfRule>
    <cfRule type="beginsWith" dxfId="1020" priority="23" operator="beginsWith" text="Infrastructure impacts are isolated and small if they exist at all.">
      <formula>LEFT(I15,LEN("Infrastructure impacts are isolated and small if they exist at all."))="Infrastructure impacts are isolated and small if they exist at all."</formula>
    </cfRule>
  </conditionalFormatting>
  <conditionalFormatting sqref="J17">
    <cfRule type="cellIs" dxfId="1019" priority="18" operator="between">
      <formula>5</formula>
      <formula>9</formula>
    </cfRule>
    <cfRule type="cellIs" dxfId="1018" priority="19" operator="equal">
      <formula>4</formula>
    </cfRule>
    <cfRule type="cellIs" dxfId="1017" priority="20" operator="equal">
      <formula>3</formula>
    </cfRule>
  </conditionalFormatting>
  <conditionalFormatting sqref="I19">
    <cfRule type="containsText" dxfId="1016" priority="16" operator="containsText" text="No">
      <formula>NOT(ISERROR(SEARCH("No",I19)))</formula>
    </cfRule>
    <cfRule type="containsText" dxfId="1015" priority="17" operator="containsText" text="Yes">
      <formula>NOT(ISERROR(SEARCH("Yes",I19)))</formula>
    </cfRule>
  </conditionalFormatting>
  <conditionalFormatting sqref="I20">
    <cfRule type="containsText" dxfId="1014" priority="14" operator="containsText" text="No">
      <formula>NOT(ISERROR(SEARCH("No",I20)))</formula>
    </cfRule>
    <cfRule type="containsText" dxfId="1013" priority="15" operator="containsText" text="Yes">
      <formula>NOT(ISERROR(SEARCH("Yes",I20)))</formula>
    </cfRule>
  </conditionalFormatting>
  <conditionalFormatting sqref="I22">
    <cfRule type="containsText" dxfId="1012" priority="11" operator="containsText" text="More than 500">
      <formula>NOT(ISERROR(SEARCH("More than 500",I22)))</formula>
    </cfRule>
    <cfRule type="containsText" dxfId="1011" priority="12" operator="containsText" text="100-500">
      <formula>NOT(ISERROR(SEARCH("100-500",I22)))</formula>
    </cfRule>
    <cfRule type="containsText" dxfId="1010" priority="13" operator="containsText" text="Fewer than 100">
      <formula>NOT(ISERROR(SEARCH("Fewer than 100",I22)))</formula>
    </cfRule>
  </conditionalFormatting>
  <conditionalFormatting sqref="I21">
    <cfRule type="containsText" dxfId="1009" priority="9" operator="containsText" text="No">
      <formula>NOT(ISERROR(SEARCH("No",I21)))</formula>
    </cfRule>
    <cfRule type="containsText" dxfId="1008" priority="10" operator="containsText" text="Yes">
      <formula>NOT(ISERROR(SEARCH("Yes",I21)))</formula>
    </cfRule>
  </conditionalFormatting>
  <conditionalFormatting sqref="J23">
    <cfRule type="cellIs" dxfId="1007" priority="6" operator="between">
      <formula>7</formula>
      <formula>12</formula>
    </cfRule>
    <cfRule type="cellIs" dxfId="1006" priority="7" operator="between">
      <formula>5</formula>
      <formula>6</formula>
    </cfRule>
    <cfRule type="cellIs" dxfId="1005" priority="8" operator="between">
      <formula>1</formula>
      <formula>4</formula>
    </cfRule>
  </conditionalFormatting>
  <conditionalFormatting sqref="C5">
    <cfRule type="cellIs" dxfId="1004" priority="5" operator="equal">
      <formula>"N/A"</formula>
    </cfRule>
  </conditionalFormatting>
  <conditionalFormatting sqref="C6 I5:I6">
    <cfRule type="cellIs" dxfId="1003" priority="4" operator="equal">
      <formula>"N/A"</formula>
    </cfRule>
  </conditionalFormatting>
  <conditionalFormatting sqref="C20:C22 I20:I22">
    <cfRule type="cellIs" dxfId="1002" priority="3" operator="equal">
      <formula>"N/A"</formula>
    </cfRule>
  </conditionalFormatting>
  <conditionalFormatting sqref="C16 C18">
    <cfRule type="beginsWith" dxfId="1001" priority="78" operator="beginsWith" text="Serious clinical staffing">
      <formula>LEFT(C16,LEN("Serious clinical staffing"))="Serious clinical staffing"</formula>
    </cfRule>
    <cfRule type="beginsWith" dxfId="1000" priority="79" operator="beginsWith" text="Clinical staff levels are reduced but able to support critical services">
      <formula>LEFT(C16,LEN("Clinical staff levels are reduced but able to support critical services"))="Clinical staff levels are reduced but able to support critical services"</formula>
    </cfRule>
    <cfRule type="beginsWith" dxfId="999" priority="80" operator="beginsWith" text="Sufficient clinical staff">
      <formula>LEFT(C16,LEN("Sufficient clinical staff"))="Sufficient clinical staff"</formula>
    </cfRule>
  </conditionalFormatting>
  <conditionalFormatting sqref="I16">
    <cfRule type="beginsWith" dxfId="998" priority="24" operator="beginsWith" text="Serious clinical staffing">
      <formula>LEFT(I16,LEN("Serious clinical staffing"))="Serious clinical staffing"</formula>
    </cfRule>
    <cfRule type="beginsWith" dxfId="997" priority="25" operator="beginsWith" text="Clinical staff levels are reduced but able to support critical services">
      <formula>LEFT(I16,LEN("Clinical staff levels are reduced but able to support critical services"))="Clinical staff levels are reduced but able to support critical services"</formula>
    </cfRule>
    <cfRule type="beginsWith" dxfId="996" priority="26" operator="beginsWith" text="Sufficient clinical staff">
      <formula>LEFT(I16,LEN("Sufficient clinical staff"))="Sufficient clinical staff"</formula>
    </cfRule>
  </conditionalFormatting>
  <dataValidations count="8">
    <dataValidation type="list" allowBlank="1" showInputMessage="1" showErrorMessage="1" sqref="C15 I15">
      <formula1>"Incomplete, Infrastructure impacts are isolated and small if they exist at all., Infrastructure impacts are scattered., Infrastructure impacts are widespread."</formula1>
    </dataValidation>
    <dataValidation type="list" showInputMessage="1" showErrorMessage="1" sqref="C10 I10">
      <formula1>"Incomplete, Able to treat most patients., Able to treat critical patients only., Not able to address the needs of critical patients."</formula1>
    </dataValidation>
    <dataValidation type="list" allowBlank="1" showInputMessage="1" showErrorMessage="1" sqref="C9 C3:C4 C19 I3:I4 I9 I19">
      <formula1>"Incomplete, No, Yes"</formula1>
    </dataValidation>
    <dataValidation type="list" allowBlank="1" showInputMessage="1" showErrorMessage="1" sqref="C14 I14">
      <formula1>"Incomplete, Able to access sufficient supplies via expected channels., Able to access sufficient supplies via work-arounds., Access to sufficient supplies is limited and affecting treatment capacity."</formula1>
    </dataValidation>
    <dataValidation type="list" allowBlank="1" showInputMessage="1" showErrorMessage="1" sqref="C20:C21 I20:I21">
      <formula1>"Incomplete, N/A, Yes, No"</formula1>
    </dataValidation>
    <dataValidation type="list" allowBlank="1" showInputMessage="1" showErrorMessage="1" sqref="C22 I22">
      <formula1>"Incomplete, N/A, Fewer than 100, 100-500, More than 500"</formula1>
    </dataValidation>
    <dataValidation type="list" showInputMessage="1" showErrorMessage="1" sqref="C5:C6 I5:I6">
      <formula1>"Incomplete, N/A,10% or less,10% - 20%,Greater than 20%"</formula1>
    </dataValidation>
    <dataValidation type="list" allowBlank="1" showInputMessage="1" showErrorMessage="1" sqref="I16 C16">
      <formula1>"Incomplete, Sufficient clinical staff is available., Clinical staff levels are reduced but able to support critical services., Serious clinical staffing deficit."</formula1>
    </dataValidation>
  </dataValidations>
  <printOptions gridLines="1"/>
  <pageMargins left="0.25" right="0.25"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E1" sqref="E1"/>
    </sheetView>
  </sheetViews>
  <sheetFormatPr defaultRowHeight="15" x14ac:dyDescent="0.25"/>
  <cols>
    <col min="1" max="1" width="10.7109375" style="8" customWidth="1"/>
    <col min="2" max="2" width="20.7109375" style="9" customWidth="1"/>
    <col min="3" max="3" width="24.7109375" style="25" customWidth="1"/>
    <col min="4" max="4" width="9.140625" style="25" customWidth="1"/>
    <col min="5" max="5" width="58.7109375" style="25" customWidth="1"/>
    <col min="6" max="6" width="1.7109375" style="25" customWidth="1"/>
    <col min="7" max="7" width="10.7109375" customWidth="1"/>
    <col min="8" max="8" width="20.7109375" customWidth="1"/>
    <col min="9" max="9" width="24.7109375" customWidth="1"/>
    <col min="11" max="11" width="58.7109375" style="25" customWidth="1"/>
    <col min="12" max="12" width="1.7109375" customWidth="1"/>
  </cols>
  <sheetData>
    <row r="1" spans="1:11" ht="15" customHeight="1" x14ac:dyDescent="0.25">
      <c r="A1" s="89" t="s">
        <v>71</v>
      </c>
      <c r="B1" s="89"/>
      <c r="C1" s="89"/>
      <c r="D1" s="89"/>
      <c r="E1" s="59" t="s">
        <v>89</v>
      </c>
    </row>
    <row r="2" spans="1:11" ht="15" customHeight="1" x14ac:dyDescent="0.25">
      <c r="A2" s="90" t="s">
        <v>12</v>
      </c>
      <c r="B2" s="90"/>
      <c r="C2" s="90"/>
      <c r="D2" s="27"/>
      <c r="E2" s="25" t="s">
        <v>53</v>
      </c>
      <c r="G2" s="90" t="s">
        <v>26</v>
      </c>
      <c r="H2" s="90"/>
      <c r="I2" s="90"/>
      <c r="J2" s="27"/>
      <c r="K2" s="25" t="s">
        <v>53</v>
      </c>
    </row>
    <row r="3" spans="1:11" ht="60" customHeight="1" x14ac:dyDescent="0.25">
      <c r="A3" s="85" t="s">
        <v>2</v>
      </c>
      <c r="B3" s="12" t="s">
        <v>39</v>
      </c>
      <c r="C3" s="13" t="s">
        <v>58</v>
      </c>
      <c r="D3" s="34">
        <f>IF(C3="Incomplete",0,IF(C3="No",1,IF(C3="Yes",2,"ERROR")))</f>
        <v>0</v>
      </c>
      <c r="E3" s="14"/>
      <c r="F3" s="3"/>
      <c r="G3" s="85" t="s">
        <v>2</v>
      </c>
      <c r="H3" s="12" t="s">
        <v>39</v>
      </c>
      <c r="I3" s="13" t="s">
        <v>58</v>
      </c>
      <c r="J3" s="34">
        <f>IF(I3="Incomplete",0,IF(I3="No",1,IF(I3="Yes",2,"ERROR")))</f>
        <v>0</v>
      </c>
      <c r="K3" s="13"/>
    </row>
    <row r="4" spans="1:11" ht="90" x14ac:dyDescent="0.25">
      <c r="A4" s="86"/>
      <c r="B4" s="12" t="s">
        <v>40</v>
      </c>
      <c r="C4" s="13" t="s">
        <v>58</v>
      </c>
      <c r="D4" s="34">
        <f>IF(C4="Incomplete",0,IF(C4="No",1,IF(C4="Yes",2,"ERROR")))</f>
        <v>0</v>
      </c>
      <c r="E4" s="14"/>
      <c r="F4" s="3"/>
      <c r="G4" s="86"/>
      <c r="H4" s="12" t="s">
        <v>40</v>
      </c>
      <c r="I4" s="13" t="s">
        <v>58</v>
      </c>
      <c r="J4" s="34">
        <f>IF(I4="Incomplete",0,IF(I4="No",1,IF(I4="Yes",2,"ERROR")))</f>
        <v>0</v>
      </c>
      <c r="K4" s="13"/>
    </row>
    <row r="5" spans="1:11" ht="60" x14ac:dyDescent="0.25">
      <c r="A5" s="86"/>
      <c r="B5" s="12" t="s">
        <v>41</v>
      </c>
      <c r="C5" s="15" t="s">
        <v>58</v>
      </c>
      <c r="D5" s="34">
        <f>IF(C5="Incomplete", 0, IF(C5="N/A",1,IF(C5="10% or less",1,IF(C5="10% - 20%",2,IF(C5="Greater than 20%",3,"ERROR")))))</f>
        <v>0</v>
      </c>
      <c r="E5" s="14"/>
      <c r="F5" s="3"/>
      <c r="G5" s="86"/>
      <c r="H5" s="12" t="s">
        <v>41</v>
      </c>
      <c r="I5" s="15" t="s">
        <v>58</v>
      </c>
      <c r="J5" s="34">
        <f>IF(I5="Incomplete", 0, IF(I5="N/A",1,IF(I5="10% or less",1,IF(I5="10% - 20%",2,IF(I5="Greater than 20%",3,"ERROR")))))</f>
        <v>0</v>
      </c>
      <c r="K5" s="13"/>
    </row>
    <row r="6" spans="1:11" ht="75" x14ac:dyDescent="0.25">
      <c r="A6" s="86"/>
      <c r="B6" s="12" t="s">
        <v>42</v>
      </c>
      <c r="C6" s="15" t="s">
        <v>58</v>
      </c>
      <c r="D6" s="34">
        <f>IF(C6="Incomplete", 0, IF(C6="N/A",1,IF(C6="10% or less",1,IF(C6="10% - 20%",2,IF(C6="Greater than 20%",3,"ERROR")))))</f>
        <v>0</v>
      </c>
      <c r="E6" s="14"/>
      <c r="F6" s="3"/>
      <c r="G6" s="86"/>
      <c r="H6" s="12" t="s">
        <v>42</v>
      </c>
      <c r="I6" s="15" t="s">
        <v>58</v>
      </c>
      <c r="J6" s="34">
        <f>IF(I6="Incomplete", 0, IF(I6="N/A",1,IF(I6="10% or less",1,IF(I6="10% - 20%",2,IF(I6="Greater than 20%",3,"ERROR")))))</f>
        <v>0</v>
      </c>
      <c r="K6" s="13"/>
    </row>
    <row r="7" spans="1:11" x14ac:dyDescent="0.25">
      <c r="A7" s="87"/>
      <c r="B7" s="34"/>
      <c r="C7" s="35"/>
      <c r="D7" s="36">
        <f>SUM(D3:D6)</f>
        <v>0</v>
      </c>
      <c r="E7" s="14"/>
      <c r="F7" s="3"/>
      <c r="G7" s="87"/>
      <c r="H7" s="34"/>
      <c r="I7" s="35"/>
      <c r="J7" s="36">
        <f>SUM(J3:J6)</f>
        <v>0</v>
      </c>
      <c r="K7" s="13"/>
    </row>
    <row r="8" spans="1:11" ht="6.95" customHeight="1" x14ac:dyDescent="0.25">
      <c r="A8" s="28"/>
      <c r="D8" s="26"/>
      <c r="E8" s="3"/>
      <c r="F8" s="3"/>
      <c r="G8" s="28"/>
      <c r="H8" s="9"/>
      <c r="I8" s="25"/>
      <c r="J8" s="26"/>
    </row>
    <row r="9" spans="1:11" ht="120" x14ac:dyDescent="0.25">
      <c r="A9" s="85" t="s">
        <v>3</v>
      </c>
      <c r="B9" s="12" t="s">
        <v>43</v>
      </c>
      <c r="C9" s="29" t="s">
        <v>58</v>
      </c>
      <c r="D9" s="34">
        <f>IF(C9="Incomplete",0,IF(C9="No",2,IF(C9="Yes",1,"ERROR")))</f>
        <v>0</v>
      </c>
      <c r="E9" s="14"/>
      <c r="F9" s="3"/>
      <c r="G9" s="85" t="s">
        <v>3</v>
      </c>
      <c r="H9" s="12" t="s">
        <v>43</v>
      </c>
      <c r="I9" s="29" t="s">
        <v>58</v>
      </c>
      <c r="J9" s="34">
        <f>IF(I9="Incomplete",0,IF(I9="No",2,IF(I9="Yes",1,"ERROR")))</f>
        <v>0</v>
      </c>
      <c r="K9" s="13"/>
    </row>
    <row r="10" spans="1:11" ht="45" x14ac:dyDescent="0.25">
      <c r="A10" s="86"/>
      <c r="B10" s="12" t="s">
        <v>44</v>
      </c>
      <c r="C10" s="15" t="s">
        <v>58</v>
      </c>
      <c r="D10" s="34">
        <f>IF(C10="Incomplete", 0,IF(C10="Able to treat most patients.",1,IF(C10="Able to treat critical patients only.",2,IF(C10="Not able to address the needs of critical patients.",3,"ERROR"))))</f>
        <v>0</v>
      </c>
      <c r="E10" s="14"/>
      <c r="F10" s="3"/>
      <c r="G10" s="86"/>
      <c r="H10" s="12" t="s">
        <v>44</v>
      </c>
      <c r="I10" s="15" t="s">
        <v>58</v>
      </c>
      <c r="J10" s="34">
        <f>IF(I10="Incomplete", 0,IF(I10="Able to treat most patients.",1,IF(I10="Able to treat critical patients only.",2,IF(I10="Not able to address the needs of critical patients.",3,"ERROR"))))</f>
        <v>0</v>
      </c>
      <c r="K10" s="13"/>
    </row>
    <row r="11" spans="1:11" x14ac:dyDescent="0.25">
      <c r="A11" s="87"/>
      <c r="B11" s="12"/>
      <c r="C11" s="15"/>
      <c r="D11" s="37">
        <f>SUM(D9:D10)</f>
        <v>0</v>
      </c>
      <c r="E11" s="14"/>
      <c r="F11" s="3"/>
      <c r="G11" s="87"/>
      <c r="H11" s="12"/>
      <c r="I11" s="15"/>
      <c r="J11" s="37">
        <f>SUM(J9:J10)</f>
        <v>0</v>
      </c>
      <c r="K11" s="13"/>
    </row>
    <row r="12" spans="1:11" ht="15" customHeight="1" x14ac:dyDescent="0.25">
      <c r="A12" s="22"/>
      <c r="D12" s="2"/>
      <c r="E12" s="3"/>
      <c r="F12" s="3"/>
      <c r="G12" s="22"/>
      <c r="H12" s="9"/>
      <c r="I12" s="25"/>
      <c r="J12" s="2"/>
    </row>
    <row r="13" spans="1:11" ht="15" customHeight="1" x14ac:dyDescent="0.25">
      <c r="A13" s="88" t="s">
        <v>54</v>
      </c>
      <c r="B13" s="88"/>
      <c r="C13" s="88"/>
      <c r="D13" s="2"/>
      <c r="E13" s="3" t="s">
        <v>53</v>
      </c>
      <c r="F13" s="3"/>
      <c r="G13" s="88" t="s">
        <v>55</v>
      </c>
      <c r="H13" s="88"/>
      <c r="I13" s="88"/>
      <c r="J13" s="88"/>
      <c r="K13" s="25" t="s">
        <v>53</v>
      </c>
    </row>
    <row r="14" spans="1:11" ht="45" x14ac:dyDescent="0.25">
      <c r="A14" s="85" t="s">
        <v>10</v>
      </c>
      <c r="B14" s="12" t="s">
        <v>45</v>
      </c>
      <c r="C14" s="13" t="s">
        <v>58</v>
      </c>
      <c r="D14" s="34">
        <f>IF(C14="Incomplete",0,IF(C14="Able to access sufficient supplies via expected channels.",1,IF(C14="Able to access sufficient supplies via work-arounds.",2,IF(C14="Access to sufficient supplies is limited and affecting treatment capacity.",3,"ERROR"))))</f>
        <v>0</v>
      </c>
      <c r="E14" s="13"/>
      <c r="G14" s="85" t="s">
        <v>10</v>
      </c>
      <c r="H14" s="12" t="s">
        <v>45</v>
      </c>
      <c r="I14" s="13" t="s">
        <v>58</v>
      </c>
      <c r="J14" s="34">
        <f>IF(I14="Incomplete",0,IF(I14="Able to access sufficient supplies via expected channels.",1,IF(I14="Able to access sufficient supplies via work-arounds.",2,IF(I14="Access to sufficient supplies is limited and affecting treatment capacity.",3,"ERROR"))))</f>
        <v>0</v>
      </c>
      <c r="K14" s="13"/>
    </row>
    <row r="15" spans="1:11" ht="75" x14ac:dyDescent="0.25">
      <c r="A15" s="86"/>
      <c r="B15" s="12" t="s">
        <v>46</v>
      </c>
      <c r="C15" s="14" t="s">
        <v>58</v>
      </c>
      <c r="D15" s="34">
        <f>IF(C15="Incomplete",0,IF(C15="Infrastructure impacts are isolated and small if they exist at all.",1,IF(C15="Infrastructure impacts are scattered.",2,IF(C15="Infrastructure impacts are widespread.",3,"ERROR"))))</f>
        <v>0</v>
      </c>
      <c r="E15" s="13"/>
      <c r="G15" s="86"/>
      <c r="H15" s="12" t="s">
        <v>46</v>
      </c>
      <c r="I15" s="14" t="s">
        <v>58</v>
      </c>
      <c r="J15" s="34">
        <f>IF(I15="Incomplete",0,IF(I15="Infrastructure impacts are isolated and small if they exist at all.",1,IF(I15="Infrastructure impacts are scattered.",2,IF(I15="Infrastructure impacts are widespread.",3,"ERROR"))))</f>
        <v>0</v>
      </c>
      <c r="K15" s="13"/>
    </row>
    <row r="16" spans="1:11" ht="30" x14ac:dyDescent="0.25">
      <c r="A16" s="86"/>
      <c r="B16" s="12" t="s">
        <v>47</v>
      </c>
      <c r="C16" s="13" t="s">
        <v>58</v>
      </c>
      <c r="D16" s="34">
        <f>IF(C16="Incomplete",0,IF(C16="Sufficient clinical staff is available.",1,IF(C16="Clinical staff levels are reduced but able to support critical services.",2,IF(C16="Serious clinical staffing deficit.",3,"ERROR"))))</f>
        <v>0</v>
      </c>
      <c r="E16" s="13"/>
      <c r="G16" s="86"/>
      <c r="H16" s="12" t="s">
        <v>47</v>
      </c>
      <c r="I16" s="13" t="s">
        <v>58</v>
      </c>
      <c r="J16" s="34">
        <f>IF(I16="Incomplete",0,IF(I16="Sufficient clinical staff is available.",1,IF(I16="Clinical staff levels are reduced but able to support critical services.",2,IF(I16="Serious clinical staffing deficit.",3,"ERROR"))))</f>
        <v>0</v>
      </c>
      <c r="K16" s="13"/>
    </row>
    <row r="17" spans="1:11" x14ac:dyDescent="0.25">
      <c r="A17" s="87"/>
      <c r="B17" s="12"/>
      <c r="C17" s="15"/>
      <c r="D17" s="37">
        <f>SUM(D14:D16)</f>
        <v>0</v>
      </c>
      <c r="E17" s="13"/>
      <c r="G17" s="87"/>
      <c r="H17" s="12"/>
      <c r="I17" s="15"/>
      <c r="J17" s="37">
        <f>SUM(J14:J16)</f>
        <v>0</v>
      </c>
      <c r="K17" s="13"/>
    </row>
    <row r="18" spans="1:11" ht="6.95" customHeight="1" x14ac:dyDescent="0.25">
      <c r="A18" s="22"/>
      <c r="B18" s="23"/>
      <c r="C18" s="1"/>
      <c r="D18" s="26"/>
      <c r="G18" s="22"/>
      <c r="H18" s="23"/>
      <c r="I18" s="1"/>
      <c r="J18" s="26"/>
    </row>
    <row r="19" spans="1:11" ht="45" x14ac:dyDescent="0.25">
      <c r="A19" s="85" t="s">
        <v>7</v>
      </c>
      <c r="B19" s="12" t="s">
        <v>48</v>
      </c>
      <c r="C19" s="13" t="s">
        <v>58</v>
      </c>
      <c r="D19" s="34">
        <f>IF(C19="Incomplete",0,IF(C19="No",1,IF(C19="Yes",2,"ERROR")))</f>
        <v>0</v>
      </c>
      <c r="E19" s="14"/>
      <c r="F19" s="3"/>
      <c r="G19" s="85" t="s">
        <v>7</v>
      </c>
      <c r="H19" s="12" t="s">
        <v>48</v>
      </c>
      <c r="I19" s="13" t="s">
        <v>58</v>
      </c>
      <c r="J19" s="34">
        <f>IF(I19="Incomplete",0,IF(I19="No",1,IF(I19="Yes",2,"ERROR")))</f>
        <v>0</v>
      </c>
      <c r="K19" s="13"/>
    </row>
    <row r="20" spans="1:11" ht="90" x14ac:dyDescent="0.25">
      <c r="A20" s="86"/>
      <c r="B20" s="12" t="s">
        <v>87</v>
      </c>
      <c r="C20" s="14" t="s">
        <v>58</v>
      </c>
      <c r="D20" s="34">
        <f>IF(C20="Incomplete",0,IF(C20="Yes",2,IF(C20="No",3,IF(C20="N/A",1,"ERROR"))))</f>
        <v>0</v>
      </c>
      <c r="E20" s="13"/>
      <c r="G20" s="86"/>
      <c r="H20" s="12" t="s">
        <v>87</v>
      </c>
      <c r="I20" s="14" t="s">
        <v>58</v>
      </c>
      <c r="J20" s="34">
        <f>IF(I20="Incomplete",0,IF(I20="Yes",2,IF(I20="No",3,IF(I20="N/A",1,"ERROR"))))</f>
        <v>0</v>
      </c>
      <c r="K20" s="13"/>
    </row>
    <row r="21" spans="1:11" ht="90" x14ac:dyDescent="0.25">
      <c r="A21" s="86"/>
      <c r="B21" s="12" t="s">
        <v>49</v>
      </c>
      <c r="C21" s="14" t="s">
        <v>58</v>
      </c>
      <c r="D21" s="34">
        <f>IF(C21="Incomplete",0,IF(C21="Yes",2,IF(C21="No",3,IF(C21="N/A",1,"ERROR"))))</f>
        <v>0</v>
      </c>
      <c r="E21" s="13"/>
      <c r="G21" s="86"/>
      <c r="H21" s="12" t="s">
        <v>49</v>
      </c>
      <c r="I21" s="14" t="s">
        <v>58</v>
      </c>
      <c r="J21" s="34">
        <f>IF(I21="Incomplete",0,IF(I21="Yes",2,IF(I21="No",3,IF(I21="N/A",1,"ERROR"))))</f>
        <v>0</v>
      </c>
      <c r="K21" s="13"/>
    </row>
    <row r="22" spans="1:11" ht="39" x14ac:dyDescent="0.25">
      <c r="A22" s="86"/>
      <c r="B22" s="33" t="s">
        <v>50</v>
      </c>
      <c r="C22" s="13" t="s">
        <v>58</v>
      </c>
      <c r="D22" s="34">
        <f>IF(C22="Incomplete",0,IF(C22="Fewer than 100",2,IF(C22="100-500",3,IF(C22="More than 500",4,IF(C22="N/A",1,"ERROR")))))</f>
        <v>0</v>
      </c>
      <c r="E22" s="13"/>
      <c r="G22" s="86"/>
      <c r="H22" s="33" t="s">
        <v>50</v>
      </c>
      <c r="I22" s="13" t="s">
        <v>58</v>
      </c>
      <c r="J22" s="34">
        <f>IF(I22="Incomplete",0,IF(I22="Fewer than 100",2,IF(I22="100-500",3,IF(I22="More than 500",4,IF(I22="N/A",1,"ERROR")))))</f>
        <v>0</v>
      </c>
      <c r="K22" s="13"/>
    </row>
    <row r="23" spans="1:11" x14ac:dyDescent="0.25">
      <c r="A23" s="87"/>
      <c r="B23" s="12"/>
      <c r="C23" s="15"/>
      <c r="D23" s="37">
        <f>SUM(D19:D22)</f>
        <v>0</v>
      </c>
      <c r="E23" s="13"/>
      <c r="G23" s="87"/>
      <c r="H23" s="12"/>
      <c r="I23" s="15"/>
      <c r="J23" s="37">
        <f>SUM(J19:J22)</f>
        <v>0</v>
      </c>
      <c r="K23" s="13"/>
    </row>
    <row r="24" spans="1:11" x14ac:dyDescent="0.25">
      <c r="B24" s="10"/>
      <c r="C24" s="3"/>
      <c r="D24" s="3"/>
    </row>
    <row r="25" spans="1:11" x14ac:dyDescent="0.25">
      <c r="B25" s="10"/>
      <c r="C25" s="3"/>
      <c r="D25" s="3"/>
      <c r="E25" s="3"/>
      <c r="F25" s="3"/>
      <c r="G25" s="3"/>
      <c r="H25" s="3"/>
      <c r="I25" s="3"/>
      <c r="J25" s="3"/>
    </row>
    <row r="26" spans="1:11" x14ac:dyDescent="0.25">
      <c r="B26" s="10"/>
      <c r="C26" s="3"/>
      <c r="D26" s="3"/>
    </row>
    <row r="27" spans="1:11" x14ac:dyDescent="0.25">
      <c r="B27" s="10"/>
    </row>
    <row r="28" spans="1:11" x14ac:dyDescent="0.25">
      <c r="B28" s="10"/>
    </row>
    <row r="29" spans="1:11" x14ac:dyDescent="0.25">
      <c r="B29" s="10"/>
    </row>
    <row r="30" spans="1:11" x14ac:dyDescent="0.25">
      <c r="B30" s="10"/>
    </row>
    <row r="31" spans="1:11" x14ac:dyDescent="0.25">
      <c r="B31" s="10"/>
    </row>
    <row r="32" spans="1:11" x14ac:dyDescent="0.25">
      <c r="B32" s="11"/>
    </row>
    <row r="33" spans="1:6" x14ac:dyDescent="0.25">
      <c r="A33"/>
      <c r="B33"/>
      <c r="C33"/>
      <c r="D33"/>
      <c r="F33"/>
    </row>
    <row r="34" spans="1:6" x14ac:dyDescent="0.25">
      <c r="A34"/>
      <c r="B34"/>
      <c r="C34"/>
      <c r="D34"/>
      <c r="F34"/>
    </row>
    <row r="35" spans="1:6" x14ac:dyDescent="0.25">
      <c r="A35"/>
      <c r="B35"/>
      <c r="C35"/>
      <c r="D35"/>
      <c r="F35"/>
    </row>
  </sheetData>
  <mergeCells count="13">
    <mergeCell ref="A1:D1"/>
    <mergeCell ref="A2:C2"/>
    <mergeCell ref="G2:I2"/>
    <mergeCell ref="A3:A7"/>
    <mergeCell ref="G3:G7"/>
    <mergeCell ref="A9:A11"/>
    <mergeCell ref="G9:G11"/>
    <mergeCell ref="A14:A17"/>
    <mergeCell ref="G14:G17"/>
    <mergeCell ref="A19:A23"/>
    <mergeCell ref="G19:G23"/>
    <mergeCell ref="A13:C13"/>
    <mergeCell ref="G13:J13"/>
  </mergeCells>
  <conditionalFormatting sqref="C3">
    <cfRule type="containsText" dxfId="995" priority="91" operator="containsText" text="No">
      <formula>NOT(ISERROR(SEARCH("No",C3)))</formula>
    </cfRule>
    <cfRule type="containsText" dxfId="994" priority="92" operator="containsText" text="Yes">
      <formula>NOT(ISERROR(SEARCH("Yes",C3)))</formula>
    </cfRule>
  </conditionalFormatting>
  <conditionalFormatting sqref="C19">
    <cfRule type="containsText" dxfId="993" priority="89" operator="containsText" text="No">
      <formula>NOT(ISERROR(SEARCH("No",C19)))</formula>
    </cfRule>
    <cfRule type="containsText" dxfId="992" priority="90" operator="containsText" text="Yes">
      <formula>NOT(ISERROR(SEARCH("Yes",C19)))</formula>
    </cfRule>
  </conditionalFormatting>
  <conditionalFormatting sqref="C20">
    <cfRule type="containsText" dxfId="991" priority="87" operator="containsText" text="No">
      <formula>NOT(ISERROR(SEARCH("No",C20)))</formula>
    </cfRule>
    <cfRule type="containsText" dxfId="990" priority="88" operator="containsText" text="Yes">
      <formula>NOT(ISERROR(SEARCH("Yes",C20)))</formula>
    </cfRule>
  </conditionalFormatting>
  <conditionalFormatting sqref="C22">
    <cfRule type="containsText" dxfId="989" priority="84" operator="containsText" text="More than 500">
      <formula>NOT(ISERROR(SEARCH("More than 500",C22)))</formula>
    </cfRule>
    <cfRule type="containsText" dxfId="988" priority="85" operator="containsText" text="100-500">
      <formula>NOT(ISERROR(SEARCH("100-500",C22)))</formula>
    </cfRule>
    <cfRule type="containsText" dxfId="987" priority="86" operator="containsText" text="Fewer than 100">
      <formula>NOT(ISERROR(SEARCH("Fewer than 100",C22)))</formula>
    </cfRule>
  </conditionalFormatting>
  <conditionalFormatting sqref="C14">
    <cfRule type="beginsWith" dxfId="986" priority="81" operator="beginsWith" text="Access to sufficient supplies is limited and affecting treatment capacity.">
      <formula>LEFT(C14,LEN("Access to sufficient supplies is limited and affecting treatment capacity."))="Access to sufficient supplies is limited and affecting treatment capacity."</formula>
    </cfRule>
    <cfRule type="beginsWith" dxfId="985" priority="82" operator="beginsWith" text="Able to access sufficient supplies via work-arounds.">
      <formula>LEFT(C14,LEN("Able to access sufficient supplies via work-arounds."))="Able to access sufficient supplies via work-arounds."</formula>
    </cfRule>
    <cfRule type="beginsWith" dxfId="984" priority="83" operator="beginsWith" text="Able to access sufficient supplies via expected channels.">
      <formula>LEFT(C14,LEN("Able to access sufficient supplies via expected channels."))="Able to access sufficient supplies via expected channels."</formula>
    </cfRule>
  </conditionalFormatting>
  <conditionalFormatting sqref="C5:C6">
    <cfRule type="containsText" dxfId="983" priority="75" operator="containsText" text="Greater than 20%">
      <formula>NOT(ISERROR(SEARCH("Greater than 20%",C5)))</formula>
    </cfRule>
    <cfRule type="containsText" dxfId="982" priority="76" operator="containsText" text="10% - 20%">
      <formula>NOT(ISERROR(SEARCH("10% - 20%",C5)))</formula>
    </cfRule>
    <cfRule type="containsText" dxfId="981" priority="77" operator="containsText" text="10% or less">
      <formula>NOT(ISERROR(SEARCH("10% or less",C5)))</formula>
    </cfRule>
  </conditionalFormatting>
  <conditionalFormatting sqref="C10">
    <cfRule type="containsText" dxfId="980" priority="72" operator="containsText" text="Able to treat most">
      <formula>NOT(ISERROR(SEARCH("Able to treat most",C10)))</formula>
    </cfRule>
    <cfRule type="containsText" dxfId="979" priority="73" operator="containsText" text="Able to treat critical">
      <formula>NOT(ISERROR(SEARCH("Able to treat critical",C10)))</formula>
    </cfRule>
    <cfRule type="containsText" dxfId="978" priority="74" operator="containsText" text="Not">
      <formula>NOT(ISERROR(SEARCH("Not",C10)))</formula>
    </cfRule>
  </conditionalFormatting>
  <conditionalFormatting sqref="C4">
    <cfRule type="containsText" dxfId="977" priority="70" operator="containsText" text="No">
      <formula>NOT(ISERROR(SEARCH("No",C4)))</formula>
    </cfRule>
    <cfRule type="containsText" dxfId="976" priority="71" operator="containsText" text="Yes">
      <formula>NOT(ISERROR(SEARCH("Yes",C4)))</formula>
    </cfRule>
  </conditionalFormatting>
  <conditionalFormatting sqref="C9">
    <cfRule type="containsText" dxfId="975" priority="2" operator="containsText" text="Incomplete">
      <formula>NOT(ISERROR(SEARCH("Incomplete",C9)))</formula>
    </cfRule>
    <cfRule type="containsText" dxfId="974" priority="68" operator="containsText" text="No">
      <formula>NOT(ISERROR(SEARCH("No",C9)))</formula>
    </cfRule>
    <cfRule type="containsText" dxfId="973" priority="69" operator="containsText" text="Yes">
      <formula>NOT(ISERROR(SEARCH("Yes",C9)))</formula>
    </cfRule>
  </conditionalFormatting>
  <conditionalFormatting sqref="C21">
    <cfRule type="containsText" dxfId="972" priority="66" operator="containsText" text="No">
      <formula>NOT(ISERROR(SEARCH("No",C21)))</formula>
    </cfRule>
    <cfRule type="containsText" dxfId="971" priority="67" operator="containsText" text="Yes">
      <formula>NOT(ISERROR(SEARCH("Yes",C21)))</formula>
    </cfRule>
  </conditionalFormatting>
  <conditionalFormatting sqref="D7">
    <cfRule type="cellIs" dxfId="970" priority="63" operator="between">
      <formula>8</formula>
      <formula>12</formula>
    </cfRule>
    <cfRule type="cellIs" dxfId="969" priority="64" operator="between">
      <formula>5</formula>
      <formula>7</formula>
    </cfRule>
    <cfRule type="cellIs" dxfId="968" priority="65" operator="equal">
      <formula>4</formula>
    </cfRule>
  </conditionalFormatting>
  <conditionalFormatting sqref="D11">
    <cfRule type="cellIs" dxfId="967" priority="60" operator="between">
      <formula>4</formula>
      <formula>6</formula>
    </cfRule>
    <cfRule type="cellIs" dxfId="966" priority="61" operator="equal">
      <formula>3</formula>
    </cfRule>
    <cfRule type="cellIs" dxfId="965" priority="62" operator="equal">
      <formula>2</formula>
    </cfRule>
  </conditionalFormatting>
  <conditionalFormatting sqref="C15">
    <cfRule type="beginsWith" dxfId="964" priority="57" operator="beginsWith" text="Infrastructure impacts are widespread.">
      <formula>LEFT(C15,LEN("Infrastructure impacts are widespread."))="Infrastructure impacts are widespread."</formula>
    </cfRule>
    <cfRule type="beginsWith" dxfId="963" priority="58" operator="beginsWith" text="Infrastructure impacts are scattered.">
      <formula>LEFT(C15,LEN("Infrastructure impacts are scattered."))="Infrastructure impacts are scattered."</formula>
    </cfRule>
    <cfRule type="beginsWith" dxfId="962" priority="59" operator="beginsWith" text="Infrastructure impacts are isolated and small if they exist at all.">
      <formula>LEFT(C15,LEN("Infrastructure impacts are isolated and small if they exist at all."))="Infrastructure impacts are isolated and small if they exist at all."</formula>
    </cfRule>
  </conditionalFormatting>
  <conditionalFormatting sqref="D17">
    <cfRule type="cellIs" dxfId="961" priority="54" operator="between">
      <formula>5</formula>
      <formula>9</formula>
    </cfRule>
    <cfRule type="cellIs" dxfId="960" priority="55" operator="equal">
      <formula>4</formula>
    </cfRule>
    <cfRule type="cellIs" dxfId="959" priority="56" operator="equal">
      <formula>3</formula>
    </cfRule>
  </conditionalFormatting>
  <conditionalFormatting sqref="D23">
    <cfRule type="cellIs" dxfId="958" priority="51" operator="between">
      <formula>7</formula>
      <formula>12</formula>
    </cfRule>
    <cfRule type="cellIs" dxfId="957" priority="52" operator="between">
      <formula>5</formula>
      <formula>6</formula>
    </cfRule>
    <cfRule type="cellIs" dxfId="956" priority="53" operator="between">
      <formula>1</formula>
      <formula>4</formula>
    </cfRule>
  </conditionalFormatting>
  <conditionalFormatting sqref="I18">
    <cfRule type="beginsWith" dxfId="955" priority="48" operator="beginsWith" text="Serious staffing">
      <formula>LEFT(I18,LEN("Serious staffing"))="Serious staffing"</formula>
    </cfRule>
    <cfRule type="beginsWith" dxfId="954" priority="49" operator="beginsWith" text="Staff are available but">
      <formula>LEFT(I18,LEN("Staff are available but"))="Staff are available but"</formula>
    </cfRule>
    <cfRule type="beginsWith" dxfId="953" priority="50" operator="beginsWith" text="Sufficient staff">
      <formula>LEFT(I18,LEN("Sufficient staff"))="Sufficient staff"</formula>
    </cfRule>
  </conditionalFormatting>
  <conditionalFormatting sqref="I3">
    <cfRule type="containsText" dxfId="952" priority="46" operator="containsText" text="No">
      <formula>NOT(ISERROR(SEARCH("No",I3)))</formula>
    </cfRule>
    <cfRule type="containsText" dxfId="951" priority="47" operator="containsText" text="Yes">
      <formula>NOT(ISERROR(SEARCH("Yes",I3)))</formula>
    </cfRule>
  </conditionalFormatting>
  <conditionalFormatting sqref="I5:I6">
    <cfRule type="containsText" dxfId="950" priority="43" operator="containsText" text="Greater than 20%">
      <formula>NOT(ISERROR(SEARCH("Greater than 20%",I5)))</formula>
    </cfRule>
    <cfRule type="containsText" dxfId="949" priority="44" operator="containsText" text="10% - 20%">
      <formula>NOT(ISERROR(SEARCH("10% - 20%",I5)))</formula>
    </cfRule>
    <cfRule type="containsText" dxfId="948" priority="45" operator="containsText" text="10% or less">
      <formula>NOT(ISERROR(SEARCH("10% or less",I5)))</formula>
    </cfRule>
  </conditionalFormatting>
  <conditionalFormatting sqref="I4">
    <cfRule type="containsText" dxfId="947" priority="41" operator="containsText" text="No">
      <formula>NOT(ISERROR(SEARCH("No",I4)))</formula>
    </cfRule>
    <cfRule type="containsText" dxfId="946" priority="42" operator="containsText" text="Yes">
      <formula>NOT(ISERROR(SEARCH("Yes",I4)))</formula>
    </cfRule>
  </conditionalFormatting>
  <conditionalFormatting sqref="J7">
    <cfRule type="cellIs" dxfId="945" priority="38" operator="between">
      <formula>8</formula>
      <formula>12</formula>
    </cfRule>
    <cfRule type="cellIs" dxfId="944" priority="39" operator="between">
      <formula>5</formula>
      <formula>7</formula>
    </cfRule>
    <cfRule type="cellIs" dxfId="943" priority="40" operator="equal">
      <formula>4</formula>
    </cfRule>
  </conditionalFormatting>
  <conditionalFormatting sqref="I10">
    <cfRule type="containsText" dxfId="942" priority="35" operator="containsText" text="Able to treat most">
      <formula>NOT(ISERROR(SEARCH("Able to treat most",I10)))</formula>
    </cfRule>
    <cfRule type="containsText" dxfId="941" priority="36" operator="containsText" text="Able to treat critical">
      <formula>NOT(ISERROR(SEARCH("Able to treat critical",I10)))</formula>
    </cfRule>
    <cfRule type="containsText" dxfId="940" priority="37" operator="containsText" text="Not">
      <formula>NOT(ISERROR(SEARCH("Not",I10)))</formula>
    </cfRule>
  </conditionalFormatting>
  <conditionalFormatting sqref="I9">
    <cfRule type="containsText" dxfId="939" priority="1" operator="containsText" text="Incomplete">
      <formula>NOT(ISERROR(SEARCH("Incomplete",I9)))</formula>
    </cfRule>
    <cfRule type="containsText" dxfId="938" priority="33" operator="containsText" text="No">
      <formula>NOT(ISERROR(SEARCH("No",I9)))</formula>
    </cfRule>
    <cfRule type="containsText" dxfId="937" priority="34" operator="containsText" text="Yes">
      <formula>NOT(ISERROR(SEARCH("Yes",I9)))</formula>
    </cfRule>
  </conditionalFormatting>
  <conditionalFormatting sqref="J11">
    <cfRule type="cellIs" dxfId="936" priority="30" operator="between">
      <formula>4</formula>
      <formula>6</formula>
    </cfRule>
    <cfRule type="cellIs" dxfId="935" priority="31" operator="equal">
      <formula>3</formula>
    </cfRule>
    <cfRule type="cellIs" dxfId="934" priority="32" operator="equal">
      <formula>2</formula>
    </cfRule>
  </conditionalFormatting>
  <conditionalFormatting sqref="I14">
    <cfRule type="beginsWith" dxfId="933" priority="27" operator="beginsWith" text="Access to sufficient supplies is limited and affecting treatment capacity.">
      <formula>LEFT(I14,LEN("Access to sufficient supplies is limited and affecting treatment capacity."))="Access to sufficient supplies is limited and affecting treatment capacity."</formula>
    </cfRule>
    <cfRule type="beginsWith" dxfId="932" priority="28" operator="beginsWith" text="Able to access sufficient supplies via work-arounds.">
      <formula>LEFT(I14,LEN("Able to access sufficient supplies via work-arounds."))="Able to access sufficient supplies via work-arounds."</formula>
    </cfRule>
    <cfRule type="beginsWith" dxfId="931" priority="29" operator="beginsWith" text="Able to access sufficient supplies via expected channels.">
      <formula>LEFT(I14,LEN("Able to access sufficient supplies via expected channels."))="Able to access sufficient supplies via expected channels."</formula>
    </cfRule>
  </conditionalFormatting>
  <conditionalFormatting sqref="I15">
    <cfRule type="beginsWith" dxfId="930" priority="21" operator="beginsWith" text="Infrastructure impacts are widespread.">
      <formula>LEFT(I15,LEN("Infrastructure impacts are widespread."))="Infrastructure impacts are widespread."</formula>
    </cfRule>
    <cfRule type="beginsWith" dxfId="929" priority="22" operator="beginsWith" text="Infrastructure impacts are scattered.">
      <formula>LEFT(I15,LEN("Infrastructure impacts are scattered."))="Infrastructure impacts are scattered."</formula>
    </cfRule>
    <cfRule type="beginsWith" dxfId="928" priority="23" operator="beginsWith" text="Infrastructure impacts are isolated and small if they exist at all.">
      <formula>LEFT(I15,LEN("Infrastructure impacts are isolated and small if they exist at all."))="Infrastructure impacts are isolated and small if they exist at all."</formula>
    </cfRule>
  </conditionalFormatting>
  <conditionalFormatting sqref="J17">
    <cfRule type="cellIs" dxfId="927" priority="18" operator="between">
      <formula>5</formula>
      <formula>9</formula>
    </cfRule>
    <cfRule type="cellIs" dxfId="926" priority="19" operator="equal">
      <formula>4</formula>
    </cfRule>
    <cfRule type="cellIs" dxfId="925" priority="20" operator="equal">
      <formula>3</formula>
    </cfRule>
  </conditionalFormatting>
  <conditionalFormatting sqref="I19">
    <cfRule type="containsText" dxfId="924" priority="16" operator="containsText" text="No">
      <formula>NOT(ISERROR(SEARCH("No",I19)))</formula>
    </cfRule>
    <cfRule type="containsText" dxfId="923" priority="17" operator="containsText" text="Yes">
      <formula>NOT(ISERROR(SEARCH("Yes",I19)))</formula>
    </cfRule>
  </conditionalFormatting>
  <conditionalFormatting sqref="I20">
    <cfRule type="containsText" dxfId="922" priority="14" operator="containsText" text="No">
      <formula>NOT(ISERROR(SEARCH("No",I20)))</formula>
    </cfRule>
    <cfRule type="containsText" dxfId="921" priority="15" operator="containsText" text="Yes">
      <formula>NOT(ISERROR(SEARCH("Yes",I20)))</formula>
    </cfRule>
  </conditionalFormatting>
  <conditionalFormatting sqref="I22">
    <cfRule type="containsText" dxfId="920" priority="11" operator="containsText" text="More than 500">
      <formula>NOT(ISERROR(SEARCH("More than 500",I22)))</formula>
    </cfRule>
    <cfRule type="containsText" dxfId="919" priority="12" operator="containsText" text="100-500">
      <formula>NOT(ISERROR(SEARCH("100-500",I22)))</formula>
    </cfRule>
    <cfRule type="containsText" dxfId="918" priority="13" operator="containsText" text="Fewer than 100">
      <formula>NOT(ISERROR(SEARCH("Fewer than 100",I22)))</formula>
    </cfRule>
  </conditionalFormatting>
  <conditionalFormatting sqref="I21">
    <cfRule type="containsText" dxfId="917" priority="9" operator="containsText" text="No">
      <formula>NOT(ISERROR(SEARCH("No",I21)))</formula>
    </cfRule>
    <cfRule type="containsText" dxfId="916" priority="10" operator="containsText" text="Yes">
      <formula>NOT(ISERROR(SEARCH("Yes",I21)))</formula>
    </cfRule>
  </conditionalFormatting>
  <conditionalFormatting sqref="J23">
    <cfRule type="cellIs" dxfId="915" priority="6" operator="between">
      <formula>7</formula>
      <formula>12</formula>
    </cfRule>
    <cfRule type="cellIs" dxfId="914" priority="7" operator="between">
      <formula>5</formula>
      <formula>6</formula>
    </cfRule>
    <cfRule type="cellIs" dxfId="913" priority="8" operator="between">
      <formula>1</formula>
      <formula>4</formula>
    </cfRule>
  </conditionalFormatting>
  <conditionalFormatting sqref="C5">
    <cfRule type="cellIs" dxfId="912" priority="5" operator="equal">
      <formula>"N/A"</formula>
    </cfRule>
  </conditionalFormatting>
  <conditionalFormatting sqref="C6 I5:I6">
    <cfRule type="cellIs" dxfId="911" priority="4" operator="equal">
      <formula>"N/A"</formula>
    </cfRule>
  </conditionalFormatting>
  <conditionalFormatting sqref="C20:C22 I20:I22">
    <cfRule type="cellIs" dxfId="910" priority="3" operator="equal">
      <formula>"N/A"</formula>
    </cfRule>
  </conditionalFormatting>
  <conditionalFormatting sqref="C16 C18">
    <cfRule type="beginsWith" dxfId="909" priority="78" operator="beginsWith" text="Serious clinical staffing">
      <formula>LEFT(C16,LEN("Serious clinical staffing"))="Serious clinical staffing"</formula>
    </cfRule>
    <cfRule type="beginsWith" dxfId="908" priority="79" operator="beginsWith" text="Clinical staff levels are reduced but able to support critical services">
      <formula>LEFT(C16,LEN("Clinical staff levels are reduced but able to support critical services"))="Clinical staff levels are reduced but able to support critical services"</formula>
    </cfRule>
    <cfRule type="beginsWith" dxfId="907" priority="80" operator="beginsWith" text="Sufficient clinical staff">
      <formula>LEFT(C16,LEN("Sufficient clinical staff"))="Sufficient clinical staff"</formula>
    </cfRule>
  </conditionalFormatting>
  <conditionalFormatting sqref="I16">
    <cfRule type="beginsWith" dxfId="906" priority="24" operator="beginsWith" text="Serious clinical staffing">
      <formula>LEFT(I16,LEN("Serious clinical staffing"))="Serious clinical staffing"</formula>
    </cfRule>
    <cfRule type="beginsWith" dxfId="905" priority="25" operator="beginsWith" text="Clinical staff levels are reduced but able to support critical services">
      <formula>LEFT(I16,LEN("Clinical staff levels are reduced but able to support critical services"))="Clinical staff levels are reduced but able to support critical services"</formula>
    </cfRule>
    <cfRule type="beginsWith" dxfId="904" priority="26" operator="beginsWith" text="Sufficient clinical staff">
      <formula>LEFT(I16,LEN("Sufficient clinical staff"))="Sufficient clinical staff"</formula>
    </cfRule>
  </conditionalFormatting>
  <dataValidations count="8">
    <dataValidation type="list" allowBlank="1" showInputMessage="1" showErrorMessage="1" sqref="C15 I15">
      <formula1>"Incomplete, Infrastructure impacts are isolated and small if they exist at all., Infrastructure impacts are scattered., Infrastructure impacts are widespread."</formula1>
    </dataValidation>
    <dataValidation type="list" showInputMessage="1" showErrorMessage="1" sqref="C10 I10">
      <formula1>"Incomplete, Able to treat most patients., Able to treat critical patients only., Not able to address the needs of critical patients."</formula1>
    </dataValidation>
    <dataValidation type="list" allowBlank="1" showInputMessage="1" showErrorMessage="1" sqref="C9 C3:C4 C19 I3:I4 I9 I19">
      <formula1>"Incomplete, No, Yes"</formula1>
    </dataValidation>
    <dataValidation type="list" allowBlank="1" showInputMessage="1" showErrorMessage="1" sqref="C14 I14">
      <formula1>"Incomplete, Able to access sufficient supplies via expected channels., Able to access sufficient supplies via work-arounds., Access to sufficient supplies is limited and affecting treatment capacity."</formula1>
    </dataValidation>
    <dataValidation type="list" allowBlank="1" showInputMessage="1" showErrorMessage="1" sqref="C20:C21 I20:I21">
      <formula1>"Incomplete, N/A, Yes, No"</formula1>
    </dataValidation>
    <dataValidation type="list" allowBlank="1" showInputMessage="1" showErrorMessage="1" sqref="C22 I22">
      <formula1>"Incomplete, N/A, Fewer than 100, 100-500, More than 500"</formula1>
    </dataValidation>
    <dataValidation type="list" showInputMessage="1" showErrorMessage="1" sqref="C5:C6 I5:I6">
      <formula1>"Incomplete, N/A,10% or less,10% - 20%,Greater than 20%"</formula1>
    </dataValidation>
    <dataValidation type="list" allowBlank="1" showInputMessage="1" showErrorMessage="1" sqref="I16 C16">
      <formula1>"Incomplete, Sufficient clinical staff is available., Clinical staff levels are reduced but able to support critical services., Serious clinical staffing deficit."</formula1>
    </dataValidation>
  </dataValidations>
  <printOptions gridLines="1"/>
  <pageMargins left="0.25" right="0.25"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E1" sqref="E1"/>
    </sheetView>
  </sheetViews>
  <sheetFormatPr defaultRowHeight="15" x14ac:dyDescent="0.25"/>
  <cols>
    <col min="1" max="1" width="10.7109375" style="8" customWidth="1"/>
    <col min="2" max="2" width="20.7109375" style="9" customWidth="1"/>
    <col min="3" max="3" width="24.7109375" style="25" customWidth="1"/>
    <col min="4" max="4" width="9.140625" style="25" customWidth="1"/>
    <col min="5" max="5" width="58.7109375" style="25" customWidth="1"/>
    <col min="6" max="6" width="1.7109375" style="25" customWidth="1"/>
    <col min="7" max="7" width="10.7109375" customWidth="1"/>
    <col min="8" max="8" width="20.7109375" customWidth="1"/>
    <col min="9" max="9" width="24.7109375" customWidth="1"/>
    <col min="11" max="11" width="58.7109375" style="25" customWidth="1"/>
    <col min="12" max="12" width="1.7109375" customWidth="1"/>
  </cols>
  <sheetData>
    <row r="1" spans="1:11" ht="15" customHeight="1" x14ac:dyDescent="0.25">
      <c r="A1" s="89" t="s">
        <v>72</v>
      </c>
      <c r="B1" s="89"/>
      <c r="C1" s="89"/>
      <c r="D1" s="89"/>
      <c r="E1" s="59" t="s">
        <v>89</v>
      </c>
    </row>
    <row r="2" spans="1:11" ht="15" customHeight="1" x14ac:dyDescent="0.25">
      <c r="A2" s="90" t="s">
        <v>12</v>
      </c>
      <c r="B2" s="90"/>
      <c r="C2" s="90"/>
      <c r="D2" s="27"/>
      <c r="E2" s="25" t="s">
        <v>53</v>
      </c>
      <c r="G2" s="90" t="s">
        <v>26</v>
      </c>
      <c r="H2" s="90"/>
      <c r="I2" s="90"/>
      <c r="J2" s="27"/>
      <c r="K2" s="25" t="s">
        <v>53</v>
      </c>
    </row>
    <row r="3" spans="1:11" ht="60" customHeight="1" x14ac:dyDescent="0.25">
      <c r="A3" s="85" t="s">
        <v>2</v>
      </c>
      <c r="B3" s="12" t="s">
        <v>39</v>
      </c>
      <c r="C3" s="13" t="s">
        <v>58</v>
      </c>
      <c r="D3" s="34">
        <f>IF(C3="Incomplete",0,IF(C3="No",1,IF(C3="Yes",2,"ERROR")))</f>
        <v>0</v>
      </c>
      <c r="E3" s="14"/>
      <c r="F3" s="3"/>
      <c r="G3" s="85" t="s">
        <v>2</v>
      </c>
      <c r="H3" s="12" t="s">
        <v>39</v>
      </c>
      <c r="I3" s="13" t="s">
        <v>58</v>
      </c>
      <c r="J3" s="34">
        <f>IF(I3="Incomplete",0,IF(I3="No",1,IF(I3="Yes",2,"ERROR")))</f>
        <v>0</v>
      </c>
      <c r="K3" s="13"/>
    </row>
    <row r="4" spans="1:11" ht="90" x14ac:dyDescent="0.25">
      <c r="A4" s="86"/>
      <c r="B4" s="12" t="s">
        <v>40</v>
      </c>
      <c r="C4" s="13" t="s">
        <v>58</v>
      </c>
      <c r="D4" s="34">
        <f>IF(C4="Incomplete",0,IF(C4="No",1,IF(C4="Yes",2,"ERROR")))</f>
        <v>0</v>
      </c>
      <c r="E4" s="14"/>
      <c r="F4" s="3"/>
      <c r="G4" s="86"/>
      <c r="H4" s="12" t="s">
        <v>40</v>
      </c>
      <c r="I4" s="13" t="s">
        <v>58</v>
      </c>
      <c r="J4" s="34">
        <f>IF(I4="Incomplete",0,IF(I4="No",1,IF(I4="Yes",2,"ERROR")))</f>
        <v>0</v>
      </c>
      <c r="K4" s="13"/>
    </row>
    <row r="5" spans="1:11" ht="60" x14ac:dyDescent="0.25">
      <c r="A5" s="86"/>
      <c r="B5" s="12" t="s">
        <v>41</v>
      </c>
      <c r="C5" s="15" t="s">
        <v>58</v>
      </c>
      <c r="D5" s="34">
        <f>IF(C5="Incomplete", 0, IF(C5="N/A",1,IF(C5="10% or less",1,IF(C5="10% - 20%",2,IF(C5="Greater than 20%",3,"ERROR")))))</f>
        <v>0</v>
      </c>
      <c r="E5" s="14"/>
      <c r="F5" s="3"/>
      <c r="G5" s="86"/>
      <c r="H5" s="12" t="s">
        <v>41</v>
      </c>
      <c r="I5" s="15" t="s">
        <v>58</v>
      </c>
      <c r="J5" s="34">
        <f>IF(I5="Incomplete", 0, IF(I5="N/A",1,IF(I5="10% or less",1,IF(I5="10% - 20%",2,IF(I5="Greater than 20%",3,"ERROR")))))</f>
        <v>0</v>
      </c>
      <c r="K5" s="13"/>
    </row>
    <row r="6" spans="1:11" ht="75" x14ac:dyDescent="0.25">
      <c r="A6" s="86"/>
      <c r="B6" s="12" t="s">
        <v>42</v>
      </c>
      <c r="C6" s="15" t="s">
        <v>58</v>
      </c>
      <c r="D6" s="34">
        <f>IF(C6="Incomplete", 0, IF(C6="N/A",1,IF(C6="10% or less",1,IF(C6="10% - 20%",2,IF(C6="Greater than 20%",3,"ERROR")))))</f>
        <v>0</v>
      </c>
      <c r="E6" s="14"/>
      <c r="F6" s="3"/>
      <c r="G6" s="86"/>
      <c r="H6" s="12" t="s">
        <v>42</v>
      </c>
      <c r="I6" s="15" t="s">
        <v>58</v>
      </c>
      <c r="J6" s="34">
        <f>IF(I6="Incomplete", 0, IF(I6="N/A",1,IF(I6="10% or less",1,IF(I6="10% - 20%",2,IF(I6="Greater than 20%",3,"ERROR")))))</f>
        <v>0</v>
      </c>
      <c r="K6" s="13"/>
    </row>
    <row r="7" spans="1:11" x14ac:dyDescent="0.25">
      <c r="A7" s="87"/>
      <c r="B7" s="34"/>
      <c r="C7" s="35"/>
      <c r="D7" s="36">
        <f>SUM(D3:D6)</f>
        <v>0</v>
      </c>
      <c r="E7" s="14"/>
      <c r="F7" s="3"/>
      <c r="G7" s="87"/>
      <c r="H7" s="34"/>
      <c r="I7" s="35"/>
      <c r="J7" s="36">
        <f>SUM(J3:J6)</f>
        <v>0</v>
      </c>
      <c r="K7" s="13"/>
    </row>
    <row r="8" spans="1:11" ht="6.95" customHeight="1" x14ac:dyDescent="0.25">
      <c r="A8" s="28"/>
      <c r="D8" s="26"/>
      <c r="E8" s="3"/>
      <c r="F8" s="3"/>
      <c r="G8" s="28"/>
      <c r="H8" s="9"/>
      <c r="I8" s="25"/>
      <c r="J8" s="26"/>
    </row>
    <row r="9" spans="1:11" ht="120" x14ac:dyDescent="0.25">
      <c r="A9" s="85" t="s">
        <v>3</v>
      </c>
      <c r="B9" s="12" t="s">
        <v>43</v>
      </c>
      <c r="C9" s="29" t="s">
        <v>58</v>
      </c>
      <c r="D9" s="34">
        <f>IF(C9="Incomplete",0,IF(C9="No",2,IF(C9="Yes",1,"ERROR")))</f>
        <v>0</v>
      </c>
      <c r="E9" s="14"/>
      <c r="F9" s="3"/>
      <c r="G9" s="85" t="s">
        <v>3</v>
      </c>
      <c r="H9" s="12" t="s">
        <v>43</v>
      </c>
      <c r="I9" s="29" t="s">
        <v>58</v>
      </c>
      <c r="J9" s="34">
        <f>IF(I9="Incomplete",0,IF(I9="No",2,IF(I9="Yes",1,"ERROR")))</f>
        <v>0</v>
      </c>
      <c r="K9" s="13"/>
    </row>
    <row r="10" spans="1:11" ht="45" x14ac:dyDescent="0.25">
      <c r="A10" s="86"/>
      <c r="B10" s="12" t="s">
        <v>44</v>
      </c>
      <c r="C10" s="15" t="s">
        <v>58</v>
      </c>
      <c r="D10" s="34">
        <f>IF(C10="Incomplete", 0,IF(C10="Able to treat most patients.",1,IF(C10="Able to treat critical patients only.",2,IF(C10="Not able to address the needs of critical patients.",3,"ERROR"))))</f>
        <v>0</v>
      </c>
      <c r="E10" s="14"/>
      <c r="F10" s="3"/>
      <c r="G10" s="86"/>
      <c r="H10" s="12" t="s">
        <v>44</v>
      </c>
      <c r="I10" s="15" t="s">
        <v>58</v>
      </c>
      <c r="J10" s="34">
        <f>IF(I10="Incomplete", 0,IF(I10="Able to treat most patients.",1,IF(I10="Able to treat critical patients only.",2,IF(I10="Not able to address the needs of critical patients.",3,"ERROR"))))</f>
        <v>0</v>
      </c>
      <c r="K10" s="13"/>
    </row>
    <row r="11" spans="1:11" x14ac:dyDescent="0.25">
      <c r="A11" s="87"/>
      <c r="B11" s="12"/>
      <c r="C11" s="15"/>
      <c r="D11" s="37">
        <f>SUM(D9:D10)</f>
        <v>0</v>
      </c>
      <c r="E11" s="14"/>
      <c r="F11" s="3"/>
      <c r="G11" s="87"/>
      <c r="H11" s="12"/>
      <c r="I11" s="15"/>
      <c r="J11" s="37">
        <f>SUM(J9:J10)</f>
        <v>0</v>
      </c>
      <c r="K11" s="13"/>
    </row>
    <row r="12" spans="1:11" ht="15" customHeight="1" x14ac:dyDescent="0.25">
      <c r="A12" s="22"/>
      <c r="D12" s="2"/>
      <c r="E12" s="3"/>
      <c r="F12" s="3"/>
      <c r="G12" s="22"/>
      <c r="H12" s="9"/>
      <c r="I12" s="25"/>
      <c r="J12" s="2"/>
    </row>
    <row r="13" spans="1:11" ht="15" customHeight="1" x14ac:dyDescent="0.25">
      <c r="A13" s="88" t="s">
        <v>54</v>
      </c>
      <c r="B13" s="88"/>
      <c r="C13" s="88"/>
      <c r="D13" s="2"/>
      <c r="E13" s="3" t="s">
        <v>53</v>
      </c>
      <c r="F13" s="3"/>
      <c r="G13" s="88" t="s">
        <v>55</v>
      </c>
      <c r="H13" s="88"/>
      <c r="I13" s="88"/>
      <c r="J13" s="88"/>
      <c r="K13" s="25" t="s">
        <v>53</v>
      </c>
    </row>
    <row r="14" spans="1:11" ht="45" x14ac:dyDescent="0.25">
      <c r="A14" s="85" t="s">
        <v>10</v>
      </c>
      <c r="B14" s="12" t="s">
        <v>45</v>
      </c>
      <c r="C14" s="13" t="s">
        <v>58</v>
      </c>
      <c r="D14" s="34">
        <f>IF(C14="Incomplete",0,IF(C14="Able to access sufficient supplies via expected channels.",1,IF(C14="Able to access sufficient supplies via work-arounds.",2,IF(C14="Access to sufficient supplies is limited and affecting treatment capacity.",3,"ERROR"))))</f>
        <v>0</v>
      </c>
      <c r="E14" s="13"/>
      <c r="G14" s="85" t="s">
        <v>10</v>
      </c>
      <c r="H14" s="12" t="s">
        <v>45</v>
      </c>
      <c r="I14" s="13" t="s">
        <v>58</v>
      </c>
      <c r="J14" s="34">
        <f>IF(I14="Incomplete",0,IF(I14="Able to access sufficient supplies via expected channels.",1,IF(I14="Able to access sufficient supplies via work-arounds.",2,IF(I14="Access to sufficient supplies is limited and affecting treatment capacity.",3,"ERROR"))))</f>
        <v>0</v>
      </c>
      <c r="K14" s="13"/>
    </row>
    <row r="15" spans="1:11" ht="75" x14ac:dyDescent="0.25">
      <c r="A15" s="86"/>
      <c r="B15" s="12" t="s">
        <v>46</v>
      </c>
      <c r="C15" s="14" t="s">
        <v>58</v>
      </c>
      <c r="D15" s="34">
        <f>IF(C15="Incomplete",0,IF(C15="Infrastructure impacts are isolated and small if they exist at all.",1,IF(C15="Infrastructure impacts are scattered.",2,IF(C15="Infrastructure impacts are widespread.",3,"ERROR"))))</f>
        <v>0</v>
      </c>
      <c r="E15" s="13"/>
      <c r="G15" s="86"/>
      <c r="H15" s="12" t="s">
        <v>46</v>
      </c>
      <c r="I15" s="14" t="s">
        <v>58</v>
      </c>
      <c r="J15" s="34">
        <f>IF(I15="Incomplete",0,IF(I15="Infrastructure impacts are isolated and small if they exist at all.",1,IF(I15="Infrastructure impacts are scattered.",2,IF(I15="Infrastructure impacts are widespread.",3,"ERROR"))))</f>
        <v>0</v>
      </c>
      <c r="K15" s="13"/>
    </row>
    <row r="16" spans="1:11" ht="30" x14ac:dyDescent="0.25">
      <c r="A16" s="86"/>
      <c r="B16" s="12" t="s">
        <v>47</v>
      </c>
      <c r="C16" s="13" t="s">
        <v>58</v>
      </c>
      <c r="D16" s="34">
        <f>IF(C16="Incomplete",0,IF(C16="Sufficient clinical staff is available.",1,IF(C16="Clinical staff levels are reduced but able to support critical services.",2,IF(C16="Serious clinical staffing deficit.",3,"ERROR"))))</f>
        <v>0</v>
      </c>
      <c r="E16" s="13"/>
      <c r="G16" s="86"/>
      <c r="H16" s="12" t="s">
        <v>47</v>
      </c>
      <c r="I16" s="13" t="s">
        <v>58</v>
      </c>
      <c r="J16" s="34">
        <f>IF(I16="Incomplete",0,IF(I16="Sufficient clinical staff is available.",1,IF(I16="Clinical staff levels are reduced but able to support critical services.",2,IF(I16="Serious clinical staffing deficit.",3,"ERROR"))))</f>
        <v>0</v>
      </c>
      <c r="K16" s="13"/>
    </row>
    <row r="17" spans="1:11" x14ac:dyDescent="0.25">
      <c r="A17" s="87"/>
      <c r="B17" s="12"/>
      <c r="C17" s="15"/>
      <c r="D17" s="37">
        <f>SUM(D14:D16)</f>
        <v>0</v>
      </c>
      <c r="E17" s="13"/>
      <c r="G17" s="87"/>
      <c r="H17" s="12"/>
      <c r="I17" s="15"/>
      <c r="J17" s="37">
        <f>SUM(J14:J16)</f>
        <v>0</v>
      </c>
      <c r="K17" s="13"/>
    </row>
    <row r="18" spans="1:11" ht="6.95" customHeight="1" x14ac:dyDescent="0.25">
      <c r="A18" s="22"/>
      <c r="B18" s="23"/>
      <c r="C18" s="1"/>
      <c r="D18" s="26"/>
      <c r="G18" s="22"/>
      <c r="H18" s="23"/>
      <c r="I18" s="1"/>
      <c r="J18" s="26"/>
    </row>
    <row r="19" spans="1:11" ht="45" x14ac:dyDescent="0.25">
      <c r="A19" s="85" t="s">
        <v>7</v>
      </c>
      <c r="B19" s="12" t="s">
        <v>48</v>
      </c>
      <c r="C19" s="13" t="s">
        <v>58</v>
      </c>
      <c r="D19" s="34">
        <f>IF(C19="Incomplete",0,IF(C19="No",1,IF(C19="Yes",2,"ERROR")))</f>
        <v>0</v>
      </c>
      <c r="E19" s="14"/>
      <c r="F19" s="3"/>
      <c r="G19" s="85" t="s">
        <v>7</v>
      </c>
      <c r="H19" s="12" t="s">
        <v>48</v>
      </c>
      <c r="I19" s="13" t="s">
        <v>58</v>
      </c>
      <c r="J19" s="34">
        <f>IF(I19="Incomplete",0,IF(I19="No",1,IF(I19="Yes",2,"ERROR")))</f>
        <v>0</v>
      </c>
      <c r="K19" s="13"/>
    </row>
    <row r="20" spans="1:11" ht="90" x14ac:dyDescent="0.25">
      <c r="A20" s="86"/>
      <c r="B20" s="12" t="s">
        <v>87</v>
      </c>
      <c r="C20" s="14" t="s">
        <v>58</v>
      </c>
      <c r="D20" s="34">
        <f>IF(C20="Incomplete",0,IF(C20="Yes",2,IF(C20="No",3,IF(C20="N/A",1,"ERROR"))))</f>
        <v>0</v>
      </c>
      <c r="E20" s="13"/>
      <c r="G20" s="86"/>
      <c r="H20" s="12" t="s">
        <v>87</v>
      </c>
      <c r="I20" s="14" t="s">
        <v>58</v>
      </c>
      <c r="J20" s="34">
        <f>IF(I20="Incomplete",0,IF(I20="Yes",2,IF(I20="No",3,IF(I20="N/A",1,"ERROR"))))</f>
        <v>0</v>
      </c>
      <c r="K20" s="13"/>
    </row>
    <row r="21" spans="1:11" ht="90" x14ac:dyDescent="0.25">
      <c r="A21" s="86"/>
      <c r="B21" s="12" t="s">
        <v>49</v>
      </c>
      <c r="C21" s="14" t="s">
        <v>58</v>
      </c>
      <c r="D21" s="34">
        <f>IF(C21="Incomplete",0,IF(C21="Yes",2,IF(C21="No",3,IF(C21="N/A",1,"ERROR"))))</f>
        <v>0</v>
      </c>
      <c r="E21" s="13"/>
      <c r="G21" s="86"/>
      <c r="H21" s="12" t="s">
        <v>49</v>
      </c>
      <c r="I21" s="14" t="s">
        <v>58</v>
      </c>
      <c r="J21" s="34">
        <f>IF(I21="Incomplete",0,IF(I21="Yes",2,IF(I21="No",3,IF(I21="N/A",1,"ERROR"))))</f>
        <v>0</v>
      </c>
      <c r="K21" s="13"/>
    </row>
    <row r="22" spans="1:11" ht="39" x14ac:dyDescent="0.25">
      <c r="A22" s="86"/>
      <c r="B22" s="33" t="s">
        <v>50</v>
      </c>
      <c r="C22" s="13" t="s">
        <v>58</v>
      </c>
      <c r="D22" s="34">
        <f>IF(C22="Incomplete",0,IF(C22="Fewer than 100",2,IF(C22="100-500",3,IF(C22="More than 500",4,IF(C22="N/A",1,"ERROR")))))</f>
        <v>0</v>
      </c>
      <c r="E22" s="13"/>
      <c r="G22" s="86"/>
      <c r="H22" s="33" t="s">
        <v>50</v>
      </c>
      <c r="I22" s="13" t="s">
        <v>58</v>
      </c>
      <c r="J22" s="34">
        <f>IF(I22="Incomplete",0,IF(I22="Fewer than 100",2,IF(I22="100-500",3,IF(I22="More than 500",4,IF(I22="N/A",1,"ERROR")))))</f>
        <v>0</v>
      </c>
      <c r="K22" s="13"/>
    </row>
    <row r="23" spans="1:11" x14ac:dyDescent="0.25">
      <c r="A23" s="87"/>
      <c r="B23" s="12"/>
      <c r="C23" s="15"/>
      <c r="D23" s="37">
        <f>SUM(D19:D22)</f>
        <v>0</v>
      </c>
      <c r="E23" s="13"/>
      <c r="G23" s="87"/>
      <c r="H23" s="12"/>
      <c r="I23" s="15"/>
      <c r="J23" s="37">
        <f>SUM(J19:J22)</f>
        <v>0</v>
      </c>
      <c r="K23" s="13"/>
    </row>
    <row r="24" spans="1:11" x14ac:dyDescent="0.25">
      <c r="B24" s="10"/>
      <c r="C24" s="3"/>
      <c r="D24" s="3"/>
    </row>
    <row r="25" spans="1:11" x14ac:dyDescent="0.25">
      <c r="B25" s="10"/>
      <c r="C25" s="3"/>
      <c r="D25" s="3"/>
      <c r="E25" s="3"/>
      <c r="F25" s="3"/>
      <c r="G25" s="3"/>
      <c r="H25" s="3"/>
      <c r="I25" s="3"/>
      <c r="J25" s="3"/>
    </row>
    <row r="26" spans="1:11" x14ac:dyDescent="0.25">
      <c r="B26" s="10"/>
      <c r="C26" s="3"/>
      <c r="D26" s="3"/>
    </row>
    <row r="27" spans="1:11" x14ac:dyDescent="0.25">
      <c r="B27" s="10"/>
    </row>
    <row r="28" spans="1:11" x14ac:dyDescent="0.25">
      <c r="B28" s="10"/>
    </row>
    <row r="29" spans="1:11" x14ac:dyDescent="0.25">
      <c r="B29" s="10"/>
    </row>
    <row r="30" spans="1:11" x14ac:dyDescent="0.25">
      <c r="B30" s="10"/>
    </row>
    <row r="31" spans="1:11" x14ac:dyDescent="0.25">
      <c r="B31" s="10"/>
    </row>
    <row r="32" spans="1:11" x14ac:dyDescent="0.25">
      <c r="B32" s="11"/>
    </row>
    <row r="33" spans="1:6" x14ac:dyDescent="0.25">
      <c r="A33"/>
      <c r="B33"/>
      <c r="C33"/>
      <c r="D33"/>
      <c r="F33"/>
    </row>
    <row r="34" spans="1:6" x14ac:dyDescent="0.25">
      <c r="A34"/>
      <c r="B34"/>
      <c r="C34"/>
      <c r="D34"/>
      <c r="F34"/>
    </row>
    <row r="35" spans="1:6" x14ac:dyDescent="0.25">
      <c r="A35"/>
      <c r="B35"/>
      <c r="C35"/>
      <c r="D35"/>
      <c r="F35"/>
    </row>
  </sheetData>
  <mergeCells count="13">
    <mergeCell ref="A1:D1"/>
    <mergeCell ref="A2:C2"/>
    <mergeCell ref="G2:I2"/>
    <mergeCell ref="A3:A7"/>
    <mergeCell ref="G3:G7"/>
    <mergeCell ref="A9:A11"/>
    <mergeCell ref="G9:G11"/>
    <mergeCell ref="A14:A17"/>
    <mergeCell ref="G14:G17"/>
    <mergeCell ref="A19:A23"/>
    <mergeCell ref="G19:G23"/>
    <mergeCell ref="A13:C13"/>
    <mergeCell ref="G13:J13"/>
  </mergeCells>
  <conditionalFormatting sqref="C3">
    <cfRule type="containsText" dxfId="903" priority="91" operator="containsText" text="No">
      <formula>NOT(ISERROR(SEARCH("No",C3)))</formula>
    </cfRule>
    <cfRule type="containsText" dxfId="902" priority="92" operator="containsText" text="Yes">
      <formula>NOT(ISERROR(SEARCH("Yes",C3)))</formula>
    </cfRule>
  </conditionalFormatting>
  <conditionalFormatting sqref="C19">
    <cfRule type="containsText" dxfId="901" priority="89" operator="containsText" text="No">
      <formula>NOT(ISERROR(SEARCH("No",C19)))</formula>
    </cfRule>
    <cfRule type="containsText" dxfId="900" priority="90" operator="containsText" text="Yes">
      <formula>NOT(ISERROR(SEARCH("Yes",C19)))</formula>
    </cfRule>
  </conditionalFormatting>
  <conditionalFormatting sqref="C20">
    <cfRule type="containsText" dxfId="899" priority="87" operator="containsText" text="No">
      <formula>NOT(ISERROR(SEARCH("No",C20)))</formula>
    </cfRule>
    <cfRule type="containsText" dxfId="898" priority="88" operator="containsText" text="Yes">
      <formula>NOT(ISERROR(SEARCH("Yes",C20)))</formula>
    </cfRule>
  </conditionalFormatting>
  <conditionalFormatting sqref="C22">
    <cfRule type="containsText" dxfId="897" priority="84" operator="containsText" text="More than 500">
      <formula>NOT(ISERROR(SEARCH("More than 500",C22)))</formula>
    </cfRule>
    <cfRule type="containsText" dxfId="896" priority="85" operator="containsText" text="100-500">
      <formula>NOT(ISERROR(SEARCH("100-500",C22)))</formula>
    </cfRule>
    <cfRule type="containsText" dxfId="895" priority="86" operator="containsText" text="Fewer than 100">
      <formula>NOT(ISERROR(SEARCH("Fewer than 100",C22)))</formula>
    </cfRule>
  </conditionalFormatting>
  <conditionalFormatting sqref="C14">
    <cfRule type="beginsWith" dxfId="894" priority="81" operator="beginsWith" text="Access to sufficient supplies is limited and affecting treatment capacity.">
      <formula>LEFT(C14,LEN("Access to sufficient supplies is limited and affecting treatment capacity."))="Access to sufficient supplies is limited and affecting treatment capacity."</formula>
    </cfRule>
    <cfRule type="beginsWith" dxfId="893" priority="82" operator="beginsWith" text="Able to access sufficient supplies via work-arounds.">
      <formula>LEFT(C14,LEN("Able to access sufficient supplies via work-arounds."))="Able to access sufficient supplies via work-arounds."</formula>
    </cfRule>
    <cfRule type="beginsWith" dxfId="892" priority="83" operator="beginsWith" text="Able to access sufficient supplies via expected channels.">
      <formula>LEFT(C14,LEN("Able to access sufficient supplies via expected channels."))="Able to access sufficient supplies via expected channels."</formula>
    </cfRule>
  </conditionalFormatting>
  <conditionalFormatting sqref="C5:C6">
    <cfRule type="containsText" dxfId="891" priority="75" operator="containsText" text="Greater than 20%">
      <formula>NOT(ISERROR(SEARCH("Greater than 20%",C5)))</formula>
    </cfRule>
    <cfRule type="containsText" dxfId="890" priority="76" operator="containsText" text="10% - 20%">
      <formula>NOT(ISERROR(SEARCH("10% - 20%",C5)))</formula>
    </cfRule>
    <cfRule type="containsText" dxfId="889" priority="77" operator="containsText" text="10% or less">
      <formula>NOT(ISERROR(SEARCH("10% or less",C5)))</formula>
    </cfRule>
  </conditionalFormatting>
  <conditionalFormatting sqref="C10">
    <cfRule type="containsText" dxfId="888" priority="72" operator="containsText" text="Able to treat most">
      <formula>NOT(ISERROR(SEARCH("Able to treat most",C10)))</formula>
    </cfRule>
    <cfRule type="containsText" dxfId="887" priority="73" operator="containsText" text="Able to treat critical">
      <formula>NOT(ISERROR(SEARCH("Able to treat critical",C10)))</formula>
    </cfRule>
    <cfRule type="containsText" dxfId="886" priority="74" operator="containsText" text="Not">
      <formula>NOT(ISERROR(SEARCH("Not",C10)))</formula>
    </cfRule>
  </conditionalFormatting>
  <conditionalFormatting sqref="C4">
    <cfRule type="containsText" dxfId="885" priority="70" operator="containsText" text="No">
      <formula>NOT(ISERROR(SEARCH("No",C4)))</formula>
    </cfRule>
    <cfRule type="containsText" dxfId="884" priority="71" operator="containsText" text="Yes">
      <formula>NOT(ISERROR(SEARCH("Yes",C4)))</formula>
    </cfRule>
  </conditionalFormatting>
  <conditionalFormatting sqref="C9">
    <cfRule type="containsText" dxfId="883" priority="2" operator="containsText" text="Incomplete">
      <formula>NOT(ISERROR(SEARCH("Incomplete",C9)))</formula>
    </cfRule>
    <cfRule type="containsText" dxfId="882" priority="68" operator="containsText" text="No">
      <formula>NOT(ISERROR(SEARCH("No",C9)))</formula>
    </cfRule>
    <cfRule type="containsText" dxfId="881" priority="69" operator="containsText" text="Yes">
      <formula>NOT(ISERROR(SEARCH("Yes",C9)))</formula>
    </cfRule>
  </conditionalFormatting>
  <conditionalFormatting sqref="C21">
    <cfRule type="containsText" dxfId="880" priority="66" operator="containsText" text="No">
      <formula>NOT(ISERROR(SEARCH("No",C21)))</formula>
    </cfRule>
    <cfRule type="containsText" dxfId="879" priority="67" operator="containsText" text="Yes">
      <formula>NOT(ISERROR(SEARCH("Yes",C21)))</formula>
    </cfRule>
  </conditionalFormatting>
  <conditionalFormatting sqref="D7">
    <cfRule type="cellIs" dxfId="878" priority="63" operator="between">
      <formula>8</formula>
      <formula>12</formula>
    </cfRule>
    <cfRule type="cellIs" dxfId="877" priority="64" operator="between">
      <formula>5</formula>
      <formula>7</formula>
    </cfRule>
    <cfRule type="cellIs" dxfId="876" priority="65" operator="equal">
      <formula>4</formula>
    </cfRule>
  </conditionalFormatting>
  <conditionalFormatting sqref="D11">
    <cfRule type="cellIs" dxfId="875" priority="60" operator="between">
      <formula>4</formula>
      <formula>6</formula>
    </cfRule>
    <cfRule type="cellIs" dxfId="874" priority="61" operator="equal">
      <formula>3</formula>
    </cfRule>
    <cfRule type="cellIs" dxfId="873" priority="62" operator="equal">
      <formula>2</formula>
    </cfRule>
  </conditionalFormatting>
  <conditionalFormatting sqref="C15">
    <cfRule type="beginsWith" dxfId="872" priority="57" operator="beginsWith" text="Infrastructure impacts are widespread.">
      <formula>LEFT(C15,LEN("Infrastructure impacts are widespread."))="Infrastructure impacts are widespread."</formula>
    </cfRule>
    <cfRule type="beginsWith" dxfId="871" priority="58" operator="beginsWith" text="Infrastructure impacts are scattered.">
      <formula>LEFT(C15,LEN("Infrastructure impacts are scattered."))="Infrastructure impacts are scattered."</formula>
    </cfRule>
    <cfRule type="beginsWith" dxfId="870" priority="59" operator="beginsWith" text="Infrastructure impacts are isolated and small if they exist at all.">
      <formula>LEFT(C15,LEN("Infrastructure impacts are isolated and small if they exist at all."))="Infrastructure impacts are isolated and small if they exist at all."</formula>
    </cfRule>
  </conditionalFormatting>
  <conditionalFormatting sqref="D17">
    <cfRule type="cellIs" dxfId="869" priority="54" operator="between">
      <formula>5</formula>
      <formula>9</formula>
    </cfRule>
    <cfRule type="cellIs" dxfId="868" priority="55" operator="equal">
      <formula>4</formula>
    </cfRule>
    <cfRule type="cellIs" dxfId="867" priority="56" operator="equal">
      <formula>3</formula>
    </cfRule>
  </conditionalFormatting>
  <conditionalFormatting sqref="D23">
    <cfRule type="cellIs" dxfId="866" priority="51" operator="between">
      <formula>7</formula>
      <formula>12</formula>
    </cfRule>
    <cfRule type="cellIs" dxfId="865" priority="52" operator="between">
      <formula>5</formula>
      <formula>6</formula>
    </cfRule>
    <cfRule type="cellIs" dxfId="864" priority="53" operator="between">
      <formula>1</formula>
      <formula>4</formula>
    </cfRule>
  </conditionalFormatting>
  <conditionalFormatting sqref="I18">
    <cfRule type="beginsWith" dxfId="863" priority="48" operator="beginsWith" text="Serious staffing">
      <formula>LEFT(I18,LEN("Serious staffing"))="Serious staffing"</formula>
    </cfRule>
    <cfRule type="beginsWith" dxfId="862" priority="49" operator="beginsWith" text="Staff are available but">
      <formula>LEFT(I18,LEN("Staff are available but"))="Staff are available but"</formula>
    </cfRule>
    <cfRule type="beginsWith" dxfId="861" priority="50" operator="beginsWith" text="Sufficient staff">
      <formula>LEFT(I18,LEN("Sufficient staff"))="Sufficient staff"</formula>
    </cfRule>
  </conditionalFormatting>
  <conditionalFormatting sqref="I3">
    <cfRule type="containsText" dxfId="860" priority="46" operator="containsText" text="No">
      <formula>NOT(ISERROR(SEARCH("No",I3)))</formula>
    </cfRule>
    <cfRule type="containsText" dxfId="859" priority="47" operator="containsText" text="Yes">
      <formula>NOT(ISERROR(SEARCH("Yes",I3)))</formula>
    </cfRule>
  </conditionalFormatting>
  <conditionalFormatting sqref="I5:I6">
    <cfRule type="containsText" dxfId="858" priority="43" operator="containsText" text="Greater than 20%">
      <formula>NOT(ISERROR(SEARCH("Greater than 20%",I5)))</formula>
    </cfRule>
    <cfRule type="containsText" dxfId="857" priority="44" operator="containsText" text="10% - 20%">
      <formula>NOT(ISERROR(SEARCH("10% - 20%",I5)))</formula>
    </cfRule>
    <cfRule type="containsText" dxfId="856" priority="45" operator="containsText" text="10% or less">
      <formula>NOT(ISERROR(SEARCH("10% or less",I5)))</formula>
    </cfRule>
  </conditionalFormatting>
  <conditionalFormatting sqref="I4">
    <cfRule type="containsText" dxfId="855" priority="41" operator="containsText" text="No">
      <formula>NOT(ISERROR(SEARCH("No",I4)))</formula>
    </cfRule>
    <cfRule type="containsText" dxfId="854" priority="42" operator="containsText" text="Yes">
      <formula>NOT(ISERROR(SEARCH("Yes",I4)))</formula>
    </cfRule>
  </conditionalFormatting>
  <conditionalFormatting sqref="J7">
    <cfRule type="cellIs" dxfId="853" priority="38" operator="between">
      <formula>8</formula>
      <formula>12</formula>
    </cfRule>
    <cfRule type="cellIs" dxfId="852" priority="39" operator="between">
      <formula>5</formula>
      <formula>7</formula>
    </cfRule>
    <cfRule type="cellIs" dxfId="851" priority="40" operator="equal">
      <formula>4</formula>
    </cfRule>
  </conditionalFormatting>
  <conditionalFormatting sqref="I10">
    <cfRule type="containsText" dxfId="850" priority="35" operator="containsText" text="Able to treat most">
      <formula>NOT(ISERROR(SEARCH("Able to treat most",I10)))</formula>
    </cfRule>
    <cfRule type="containsText" dxfId="849" priority="36" operator="containsText" text="Able to treat critical">
      <formula>NOT(ISERROR(SEARCH("Able to treat critical",I10)))</formula>
    </cfRule>
    <cfRule type="containsText" dxfId="848" priority="37" operator="containsText" text="Not">
      <formula>NOT(ISERROR(SEARCH("Not",I10)))</formula>
    </cfRule>
  </conditionalFormatting>
  <conditionalFormatting sqref="I9">
    <cfRule type="containsText" dxfId="847" priority="1" operator="containsText" text="Incomplete">
      <formula>NOT(ISERROR(SEARCH("Incomplete",I9)))</formula>
    </cfRule>
    <cfRule type="containsText" dxfId="846" priority="33" operator="containsText" text="No">
      <formula>NOT(ISERROR(SEARCH("No",I9)))</formula>
    </cfRule>
    <cfRule type="containsText" dxfId="845" priority="34" operator="containsText" text="Yes">
      <formula>NOT(ISERROR(SEARCH("Yes",I9)))</formula>
    </cfRule>
  </conditionalFormatting>
  <conditionalFormatting sqref="J11">
    <cfRule type="cellIs" dxfId="844" priority="30" operator="between">
      <formula>4</formula>
      <formula>6</formula>
    </cfRule>
    <cfRule type="cellIs" dxfId="843" priority="31" operator="equal">
      <formula>3</formula>
    </cfRule>
    <cfRule type="cellIs" dxfId="842" priority="32" operator="equal">
      <formula>2</formula>
    </cfRule>
  </conditionalFormatting>
  <conditionalFormatting sqref="I14">
    <cfRule type="beginsWith" dxfId="841" priority="27" operator="beginsWith" text="Access to sufficient supplies is limited and affecting treatment capacity.">
      <formula>LEFT(I14,LEN("Access to sufficient supplies is limited and affecting treatment capacity."))="Access to sufficient supplies is limited and affecting treatment capacity."</formula>
    </cfRule>
    <cfRule type="beginsWith" dxfId="840" priority="28" operator="beginsWith" text="Able to access sufficient supplies via work-arounds.">
      <formula>LEFT(I14,LEN("Able to access sufficient supplies via work-arounds."))="Able to access sufficient supplies via work-arounds."</formula>
    </cfRule>
    <cfRule type="beginsWith" dxfId="839" priority="29" operator="beginsWith" text="Able to access sufficient supplies via expected channels.">
      <formula>LEFT(I14,LEN("Able to access sufficient supplies via expected channels."))="Able to access sufficient supplies via expected channels."</formula>
    </cfRule>
  </conditionalFormatting>
  <conditionalFormatting sqref="I15">
    <cfRule type="beginsWith" dxfId="838" priority="21" operator="beginsWith" text="Infrastructure impacts are widespread.">
      <formula>LEFT(I15,LEN("Infrastructure impacts are widespread."))="Infrastructure impacts are widespread."</formula>
    </cfRule>
    <cfRule type="beginsWith" dxfId="837" priority="22" operator="beginsWith" text="Infrastructure impacts are scattered.">
      <formula>LEFT(I15,LEN("Infrastructure impacts are scattered."))="Infrastructure impacts are scattered."</formula>
    </cfRule>
    <cfRule type="beginsWith" dxfId="836" priority="23" operator="beginsWith" text="Infrastructure impacts are isolated and small if they exist at all.">
      <formula>LEFT(I15,LEN("Infrastructure impacts are isolated and small if they exist at all."))="Infrastructure impacts are isolated and small if they exist at all."</formula>
    </cfRule>
  </conditionalFormatting>
  <conditionalFormatting sqref="J17">
    <cfRule type="cellIs" dxfId="835" priority="18" operator="between">
      <formula>5</formula>
      <formula>9</formula>
    </cfRule>
    <cfRule type="cellIs" dxfId="834" priority="19" operator="equal">
      <formula>4</formula>
    </cfRule>
    <cfRule type="cellIs" dxfId="833" priority="20" operator="equal">
      <formula>3</formula>
    </cfRule>
  </conditionalFormatting>
  <conditionalFormatting sqref="I19">
    <cfRule type="containsText" dxfId="832" priority="16" operator="containsText" text="No">
      <formula>NOT(ISERROR(SEARCH("No",I19)))</formula>
    </cfRule>
    <cfRule type="containsText" dxfId="831" priority="17" operator="containsText" text="Yes">
      <formula>NOT(ISERROR(SEARCH("Yes",I19)))</formula>
    </cfRule>
  </conditionalFormatting>
  <conditionalFormatting sqref="I20">
    <cfRule type="containsText" dxfId="830" priority="14" operator="containsText" text="No">
      <formula>NOT(ISERROR(SEARCH("No",I20)))</formula>
    </cfRule>
    <cfRule type="containsText" dxfId="829" priority="15" operator="containsText" text="Yes">
      <formula>NOT(ISERROR(SEARCH("Yes",I20)))</formula>
    </cfRule>
  </conditionalFormatting>
  <conditionalFormatting sqref="I22">
    <cfRule type="containsText" dxfId="828" priority="11" operator="containsText" text="More than 500">
      <formula>NOT(ISERROR(SEARCH("More than 500",I22)))</formula>
    </cfRule>
    <cfRule type="containsText" dxfId="827" priority="12" operator="containsText" text="100-500">
      <formula>NOT(ISERROR(SEARCH("100-500",I22)))</formula>
    </cfRule>
    <cfRule type="containsText" dxfId="826" priority="13" operator="containsText" text="Fewer than 100">
      <formula>NOT(ISERROR(SEARCH("Fewer than 100",I22)))</formula>
    </cfRule>
  </conditionalFormatting>
  <conditionalFormatting sqref="I21">
    <cfRule type="containsText" dxfId="825" priority="9" operator="containsText" text="No">
      <formula>NOT(ISERROR(SEARCH("No",I21)))</formula>
    </cfRule>
    <cfRule type="containsText" dxfId="824" priority="10" operator="containsText" text="Yes">
      <formula>NOT(ISERROR(SEARCH("Yes",I21)))</formula>
    </cfRule>
  </conditionalFormatting>
  <conditionalFormatting sqref="J23">
    <cfRule type="cellIs" dxfId="823" priority="6" operator="between">
      <formula>7</formula>
      <formula>12</formula>
    </cfRule>
    <cfRule type="cellIs" dxfId="822" priority="7" operator="between">
      <formula>5</formula>
      <formula>6</formula>
    </cfRule>
    <cfRule type="cellIs" dxfId="821" priority="8" operator="between">
      <formula>1</formula>
      <formula>4</formula>
    </cfRule>
  </conditionalFormatting>
  <conditionalFormatting sqref="C5">
    <cfRule type="cellIs" dxfId="820" priority="5" operator="equal">
      <formula>"N/A"</formula>
    </cfRule>
  </conditionalFormatting>
  <conditionalFormatting sqref="C6 I5:I6">
    <cfRule type="cellIs" dxfId="819" priority="4" operator="equal">
      <formula>"N/A"</formula>
    </cfRule>
  </conditionalFormatting>
  <conditionalFormatting sqref="C20:C22 I20:I22">
    <cfRule type="cellIs" dxfId="818" priority="3" operator="equal">
      <formula>"N/A"</formula>
    </cfRule>
  </conditionalFormatting>
  <conditionalFormatting sqref="C16 C18">
    <cfRule type="beginsWith" dxfId="817" priority="78" operator="beginsWith" text="Serious clinical staffing">
      <formula>LEFT(C16,LEN("Serious clinical staffing"))="Serious clinical staffing"</formula>
    </cfRule>
    <cfRule type="beginsWith" dxfId="816" priority="79" operator="beginsWith" text="Clinical staff levels are reduced but able to support critical services">
      <formula>LEFT(C16,LEN("Clinical staff levels are reduced but able to support critical services"))="Clinical staff levels are reduced but able to support critical services"</formula>
    </cfRule>
    <cfRule type="beginsWith" dxfId="815" priority="80" operator="beginsWith" text="Sufficient clinical staff">
      <formula>LEFT(C16,LEN("Sufficient clinical staff"))="Sufficient clinical staff"</formula>
    </cfRule>
  </conditionalFormatting>
  <conditionalFormatting sqref="I16">
    <cfRule type="beginsWith" dxfId="814" priority="24" operator="beginsWith" text="Serious clinical staffing">
      <formula>LEFT(I16,LEN("Serious clinical staffing"))="Serious clinical staffing"</formula>
    </cfRule>
    <cfRule type="beginsWith" dxfId="813" priority="25" operator="beginsWith" text="Clinical staff levels are reduced but able to support critical services">
      <formula>LEFT(I16,LEN("Clinical staff levels are reduced but able to support critical services"))="Clinical staff levels are reduced but able to support critical services"</formula>
    </cfRule>
    <cfRule type="beginsWith" dxfId="812" priority="26" operator="beginsWith" text="Sufficient clinical staff">
      <formula>LEFT(I16,LEN("Sufficient clinical staff"))="Sufficient clinical staff"</formula>
    </cfRule>
  </conditionalFormatting>
  <dataValidations count="8">
    <dataValidation type="list" allowBlank="1" showInputMessage="1" showErrorMessage="1" sqref="C15 I15">
      <formula1>"Incomplete, Infrastructure impacts are isolated and small if they exist at all., Infrastructure impacts are scattered., Infrastructure impacts are widespread."</formula1>
    </dataValidation>
    <dataValidation type="list" showInputMessage="1" showErrorMessage="1" sqref="C10 I10">
      <formula1>"Incomplete, Able to treat most patients., Able to treat critical patients only., Not able to address the needs of critical patients."</formula1>
    </dataValidation>
    <dataValidation type="list" allowBlank="1" showInputMessage="1" showErrorMessage="1" sqref="C9 C3:C4 C19 I3:I4 I9 I19">
      <formula1>"Incomplete, No, Yes"</formula1>
    </dataValidation>
    <dataValidation type="list" allowBlank="1" showInputMessage="1" showErrorMessage="1" sqref="C14 I14">
      <formula1>"Incomplete, Able to access sufficient supplies via expected channels., Able to access sufficient supplies via work-arounds., Access to sufficient supplies is limited and affecting treatment capacity."</formula1>
    </dataValidation>
    <dataValidation type="list" allowBlank="1" showInputMessage="1" showErrorMessage="1" sqref="C20:C21 I20:I21">
      <formula1>"Incomplete, N/A, Yes, No"</formula1>
    </dataValidation>
    <dataValidation type="list" allowBlank="1" showInputMessage="1" showErrorMessage="1" sqref="C22 I22">
      <formula1>"Incomplete, N/A, Fewer than 100, 100-500, More than 500"</formula1>
    </dataValidation>
    <dataValidation type="list" showInputMessage="1" showErrorMessage="1" sqref="C5:C6 I5:I6">
      <formula1>"Incomplete, N/A,10% or less,10% - 20%,Greater than 20%"</formula1>
    </dataValidation>
    <dataValidation type="list" allowBlank="1" showInputMessage="1" showErrorMessage="1" sqref="I16 C16">
      <formula1>"Incomplete, Sufficient clinical staff is available., Clinical staff levels are reduced but able to support critical services., Serious clinical staffing deficit."</formula1>
    </dataValidation>
  </dataValidations>
  <printOptions gridLines="1"/>
  <pageMargins left="0.25" right="0.25"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E1" sqref="E1"/>
    </sheetView>
  </sheetViews>
  <sheetFormatPr defaultRowHeight="15" x14ac:dyDescent="0.25"/>
  <cols>
    <col min="1" max="1" width="10.7109375" style="8" customWidth="1"/>
    <col min="2" max="2" width="20.7109375" style="9" customWidth="1"/>
    <col min="3" max="3" width="24.7109375" style="25" customWidth="1"/>
    <col min="4" max="4" width="9.140625" style="25" customWidth="1"/>
    <col min="5" max="5" width="58.7109375" style="25" customWidth="1"/>
    <col min="6" max="6" width="1.7109375" style="25" customWidth="1"/>
    <col min="7" max="7" width="10.7109375" customWidth="1"/>
    <col min="8" max="8" width="20.7109375" customWidth="1"/>
    <col min="9" max="9" width="24.7109375" customWidth="1"/>
    <col min="11" max="11" width="58.7109375" style="25" customWidth="1"/>
    <col min="12" max="12" width="1.7109375" customWidth="1"/>
  </cols>
  <sheetData>
    <row r="1" spans="1:11" ht="15" customHeight="1" x14ac:dyDescent="0.25">
      <c r="A1" s="89" t="s">
        <v>73</v>
      </c>
      <c r="B1" s="89"/>
      <c r="C1" s="89"/>
      <c r="D1" s="89"/>
      <c r="E1" s="59" t="s">
        <v>89</v>
      </c>
    </row>
    <row r="2" spans="1:11" ht="15" customHeight="1" x14ac:dyDescent="0.25">
      <c r="A2" s="90" t="s">
        <v>12</v>
      </c>
      <c r="B2" s="90"/>
      <c r="C2" s="90"/>
      <c r="D2" s="27"/>
      <c r="E2" s="25" t="s">
        <v>53</v>
      </c>
      <c r="G2" s="90" t="s">
        <v>26</v>
      </c>
      <c r="H2" s="90"/>
      <c r="I2" s="90"/>
      <c r="J2" s="27"/>
      <c r="K2" s="25" t="s">
        <v>53</v>
      </c>
    </row>
    <row r="3" spans="1:11" ht="60" customHeight="1" x14ac:dyDescent="0.25">
      <c r="A3" s="85" t="s">
        <v>2</v>
      </c>
      <c r="B3" s="12" t="s">
        <v>39</v>
      </c>
      <c r="C3" s="13" t="s">
        <v>58</v>
      </c>
      <c r="D3" s="34">
        <f>IF(C3="Incomplete",0,IF(C3="No",1,IF(C3="Yes",2,"ERROR")))</f>
        <v>0</v>
      </c>
      <c r="E3" s="14"/>
      <c r="F3" s="3"/>
      <c r="G3" s="85" t="s">
        <v>2</v>
      </c>
      <c r="H3" s="12" t="s">
        <v>39</v>
      </c>
      <c r="I3" s="13" t="s">
        <v>58</v>
      </c>
      <c r="J3" s="34">
        <f>IF(I3="Incomplete",0,IF(I3="No",1,IF(I3="Yes",2,"ERROR")))</f>
        <v>0</v>
      </c>
      <c r="K3" s="13"/>
    </row>
    <row r="4" spans="1:11" ht="90" x14ac:dyDescent="0.25">
      <c r="A4" s="86"/>
      <c r="B4" s="12" t="s">
        <v>40</v>
      </c>
      <c r="C4" s="13" t="s">
        <v>58</v>
      </c>
      <c r="D4" s="34">
        <f>IF(C4="Incomplete",0,IF(C4="No",1,IF(C4="Yes",2,"ERROR")))</f>
        <v>0</v>
      </c>
      <c r="E4" s="14"/>
      <c r="F4" s="3"/>
      <c r="G4" s="86"/>
      <c r="H4" s="12" t="s">
        <v>40</v>
      </c>
      <c r="I4" s="13" t="s">
        <v>58</v>
      </c>
      <c r="J4" s="34">
        <f>IF(I4="Incomplete",0,IF(I4="No",1,IF(I4="Yes",2,"ERROR")))</f>
        <v>0</v>
      </c>
      <c r="K4" s="13"/>
    </row>
    <row r="5" spans="1:11" ht="60" x14ac:dyDescent="0.25">
      <c r="A5" s="86"/>
      <c r="B5" s="12" t="s">
        <v>41</v>
      </c>
      <c r="C5" s="15" t="s">
        <v>58</v>
      </c>
      <c r="D5" s="34">
        <f>IF(C5="Incomplete", 0, IF(C5="N/A",1,IF(C5="10% or less",1,IF(C5="10% - 20%",2,IF(C5="Greater than 20%",3,"ERROR")))))</f>
        <v>0</v>
      </c>
      <c r="E5" s="14"/>
      <c r="F5" s="3"/>
      <c r="G5" s="86"/>
      <c r="H5" s="12" t="s">
        <v>41</v>
      </c>
      <c r="I5" s="15" t="s">
        <v>58</v>
      </c>
      <c r="J5" s="34">
        <f>IF(I5="Incomplete", 0, IF(I5="N/A",1,IF(I5="10% or less",1,IF(I5="10% - 20%",2,IF(I5="Greater than 20%",3,"ERROR")))))</f>
        <v>0</v>
      </c>
      <c r="K5" s="13"/>
    </row>
    <row r="6" spans="1:11" ht="75" x14ac:dyDescent="0.25">
      <c r="A6" s="86"/>
      <c r="B6" s="12" t="s">
        <v>42</v>
      </c>
      <c r="C6" s="15" t="s">
        <v>58</v>
      </c>
      <c r="D6" s="34">
        <f>IF(C6="Incomplete", 0, IF(C6="N/A",1,IF(C6="10% or less",1,IF(C6="10% - 20%",2,IF(C6="Greater than 20%",3,"ERROR")))))</f>
        <v>0</v>
      </c>
      <c r="E6" s="14"/>
      <c r="F6" s="3"/>
      <c r="G6" s="86"/>
      <c r="H6" s="12" t="s">
        <v>42</v>
      </c>
      <c r="I6" s="15" t="s">
        <v>58</v>
      </c>
      <c r="J6" s="34">
        <f>IF(I6="Incomplete", 0, IF(I6="N/A",1,IF(I6="10% or less",1,IF(I6="10% - 20%",2,IF(I6="Greater than 20%",3,"ERROR")))))</f>
        <v>0</v>
      </c>
      <c r="K6" s="13"/>
    </row>
    <row r="7" spans="1:11" x14ac:dyDescent="0.25">
      <c r="A7" s="87"/>
      <c r="B7" s="34"/>
      <c r="C7" s="35"/>
      <c r="D7" s="36">
        <f>SUM(D3:D6)</f>
        <v>0</v>
      </c>
      <c r="E7" s="14"/>
      <c r="F7" s="3"/>
      <c r="G7" s="87"/>
      <c r="H7" s="34"/>
      <c r="I7" s="35"/>
      <c r="J7" s="36">
        <f>SUM(J3:J6)</f>
        <v>0</v>
      </c>
      <c r="K7" s="13"/>
    </row>
    <row r="8" spans="1:11" ht="6.95" customHeight="1" x14ac:dyDescent="0.25">
      <c r="A8" s="28"/>
      <c r="D8" s="26"/>
      <c r="E8" s="3"/>
      <c r="F8" s="3"/>
      <c r="G8" s="28"/>
      <c r="H8" s="9"/>
      <c r="I8" s="25"/>
      <c r="J8" s="26"/>
    </row>
    <row r="9" spans="1:11" ht="120" x14ac:dyDescent="0.25">
      <c r="A9" s="85" t="s">
        <v>3</v>
      </c>
      <c r="B9" s="12" t="s">
        <v>43</v>
      </c>
      <c r="C9" s="29" t="s">
        <v>58</v>
      </c>
      <c r="D9" s="34">
        <f>IF(C9="Incomplete",0,IF(C9="No",2,IF(C9="Yes",1,"ERROR")))</f>
        <v>0</v>
      </c>
      <c r="E9" s="14"/>
      <c r="F9" s="3"/>
      <c r="G9" s="85" t="s">
        <v>3</v>
      </c>
      <c r="H9" s="12" t="s">
        <v>43</v>
      </c>
      <c r="I9" s="29" t="s">
        <v>58</v>
      </c>
      <c r="J9" s="34">
        <f>IF(I9="Incomplete",0,IF(I9="No",2,IF(I9="Yes",1,"ERROR")))</f>
        <v>0</v>
      </c>
      <c r="K9" s="13"/>
    </row>
    <row r="10" spans="1:11" ht="45" x14ac:dyDescent="0.25">
      <c r="A10" s="86"/>
      <c r="B10" s="12" t="s">
        <v>44</v>
      </c>
      <c r="C10" s="15" t="s">
        <v>58</v>
      </c>
      <c r="D10" s="34">
        <f>IF(C10="Incomplete", 0,IF(C10="Able to treat most patients.",1,IF(C10="Able to treat critical patients only.",2,IF(C10="Not able to address the needs of critical patients.",3,"ERROR"))))</f>
        <v>0</v>
      </c>
      <c r="E10" s="14"/>
      <c r="F10" s="3"/>
      <c r="G10" s="86"/>
      <c r="H10" s="12" t="s">
        <v>44</v>
      </c>
      <c r="I10" s="15" t="s">
        <v>58</v>
      </c>
      <c r="J10" s="34">
        <f>IF(I10="Incomplete", 0,IF(I10="Able to treat most patients.",1,IF(I10="Able to treat critical patients only.",2,IF(I10="Not able to address the needs of critical patients.",3,"ERROR"))))</f>
        <v>0</v>
      </c>
      <c r="K10" s="13"/>
    </row>
    <row r="11" spans="1:11" x14ac:dyDescent="0.25">
      <c r="A11" s="87"/>
      <c r="B11" s="12"/>
      <c r="C11" s="15"/>
      <c r="D11" s="37">
        <f>SUM(D9:D10)</f>
        <v>0</v>
      </c>
      <c r="E11" s="14"/>
      <c r="F11" s="3"/>
      <c r="G11" s="87"/>
      <c r="H11" s="12"/>
      <c r="I11" s="15"/>
      <c r="J11" s="37">
        <f>SUM(J9:J10)</f>
        <v>0</v>
      </c>
      <c r="K11" s="13"/>
    </row>
    <row r="12" spans="1:11" ht="15" customHeight="1" x14ac:dyDescent="0.25">
      <c r="A12" s="22"/>
      <c r="D12" s="2"/>
      <c r="E12" s="3"/>
      <c r="F12" s="3"/>
      <c r="G12" s="22"/>
      <c r="H12" s="9"/>
      <c r="I12" s="25"/>
      <c r="J12" s="2"/>
    </row>
    <row r="13" spans="1:11" ht="15" customHeight="1" x14ac:dyDescent="0.25">
      <c r="A13" s="88" t="s">
        <v>54</v>
      </c>
      <c r="B13" s="88"/>
      <c r="C13" s="88"/>
      <c r="D13" s="2"/>
      <c r="E13" s="3" t="s">
        <v>53</v>
      </c>
      <c r="F13" s="3"/>
      <c r="G13" s="88" t="s">
        <v>55</v>
      </c>
      <c r="H13" s="88"/>
      <c r="I13" s="88"/>
      <c r="J13" s="88"/>
      <c r="K13" s="25" t="s">
        <v>53</v>
      </c>
    </row>
    <row r="14" spans="1:11" ht="45" x14ac:dyDescent="0.25">
      <c r="A14" s="85" t="s">
        <v>10</v>
      </c>
      <c r="B14" s="12" t="s">
        <v>45</v>
      </c>
      <c r="C14" s="13" t="s">
        <v>58</v>
      </c>
      <c r="D14" s="34">
        <f>IF(C14="Incomplete",0,IF(C14="Able to access sufficient supplies via expected channels.",1,IF(C14="Able to access sufficient supplies via work-arounds.",2,IF(C14="Access to sufficient supplies is limited and affecting treatment capacity.",3,"ERROR"))))</f>
        <v>0</v>
      </c>
      <c r="E14" s="13"/>
      <c r="G14" s="85" t="s">
        <v>10</v>
      </c>
      <c r="H14" s="12" t="s">
        <v>45</v>
      </c>
      <c r="I14" s="13" t="s">
        <v>58</v>
      </c>
      <c r="J14" s="34">
        <f>IF(I14="Incomplete",0,IF(I14="Able to access sufficient supplies via expected channels.",1,IF(I14="Able to access sufficient supplies via work-arounds.",2,IF(I14="Access to sufficient supplies is limited and affecting treatment capacity.",3,"ERROR"))))</f>
        <v>0</v>
      </c>
      <c r="K14" s="13"/>
    </row>
    <row r="15" spans="1:11" ht="75" x14ac:dyDescent="0.25">
      <c r="A15" s="86"/>
      <c r="B15" s="12" t="s">
        <v>46</v>
      </c>
      <c r="C15" s="14" t="s">
        <v>58</v>
      </c>
      <c r="D15" s="34">
        <f>IF(C15="Incomplete",0,IF(C15="Infrastructure impacts are isolated and small if they exist at all.",1,IF(C15="Infrastructure impacts are scattered.",2,IF(C15="Infrastructure impacts are widespread.",3,"ERROR"))))</f>
        <v>0</v>
      </c>
      <c r="E15" s="13"/>
      <c r="G15" s="86"/>
      <c r="H15" s="12" t="s">
        <v>46</v>
      </c>
      <c r="I15" s="14" t="s">
        <v>58</v>
      </c>
      <c r="J15" s="34">
        <f>IF(I15="Incomplete",0,IF(I15="Infrastructure impacts are isolated and small if they exist at all.",1,IF(I15="Infrastructure impacts are scattered.",2,IF(I15="Infrastructure impacts are widespread.",3,"ERROR"))))</f>
        <v>0</v>
      </c>
      <c r="K15" s="13"/>
    </row>
    <row r="16" spans="1:11" ht="30" x14ac:dyDescent="0.25">
      <c r="A16" s="86"/>
      <c r="B16" s="12" t="s">
        <v>47</v>
      </c>
      <c r="C16" s="13" t="s">
        <v>58</v>
      </c>
      <c r="D16" s="34">
        <f>IF(C16="Incomplete",0,IF(C16="Sufficient clinical staff is available.",1,IF(C16="Clinical staff levels are reduced but able to support critical services.",2,IF(C16="Serious clinical staffing deficit.",3,"ERROR"))))</f>
        <v>0</v>
      </c>
      <c r="E16" s="13"/>
      <c r="G16" s="86"/>
      <c r="H16" s="12" t="s">
        <v>47</v>
      </c>
      <c r="I16" s="13" t="s">
        <v>58</v>
      </c>
      <c r="J16" s="34">
        <f>IF(I16="Incomplete",0,IF(I16="Sufficient clinical staff is available.",1,IF(I16="Clinical staff levels are reduced but able to support critical services.",2,IF(I16="Serious clinical staffing deficit.",3,"ERROR"))))</f>
        <v>0</v>
      </c>
      <c r="K16" s="13"/>
    </row>
    <row r="17" spans="1:11" x14ac:dyDescent="0.25">
      <c r="A17" s="87"/>
      <c r="B17" s="12"/>
      <c r="C17" s="15"/>
      <c r="D17" s="37">
        <f>SUM(D14:D16)</f>
        <v>0</v>
      </c>
      <c r="E17" s="13"/>
      <c r="G17" s="87"/>
      <c r="H17" s="12"/>
      <c r="I17" s="15"/>
      <c r="J17" s="37">
        <f>SUM(J14:J16)</f>
        <v>0</v>
      </c>
      <c r="K17" s="13"/>
    </row>
    <row r="18" spans="1:11" ht="6.95" customHeight="1" x14ac:dyDescent="0.25">
      <c r="A18" s="22"/>
      <c r="B18" s="23"/>
      <c r="C18" s="1"/>
      <c r="D18" s="26"/>
      <c r="G18" s="22"/>
      <c r="H18" s="23"/>
      <c r="I18" s="1"/>
      <c r="J18" s="26"/>
    </row>
    <row r="19" spans="1:11" ht="45" x14ac:dyDescent="0.25">
      <c r="A19" s="85" t="s">
        <v>7</v>
      </c>
      <c r="B19" s="12" t="s">
        <v>48</v>
      </c>
      <c r="C19" s="13" t="s">
        <v>58</v>
      </c>
      <c r="D19" s="34">
        <f>IF(C19="Incomplete",0,IF(C19="No",1,IF(C19="Yes",2,"ERROR")))</f>
        <v>0</v>
      </c>
      <c r="E19" s="14"/>
      <c r="F19" s="3"/>
      <c r="G19" s="85" t="s">
        <v>7</v>
      </c>
      <c r="H19" s="12" t="s">
        <v>48</v>
      </c>
      <c r="I19" s="13" t="s">
        <v>58</v>
      </c>
      <c r="J19" s="34">
        <f>IF(I19="Incomplete",0,IF(I19="No",1,IF(I19="Yes",2,"ERROR")))</f>
        <v>0</v>
      </c>
      <c r="K19" s="13"/>
    </row>
    <row r="20" spans="1:11" ht="90" x14ac:dyDescent="0.25">
      <c r="A20" s="86"/>
      <c r="B20" s="12" t="s">
        <v>87</v>
      </c>
      <c r="C20" s="14" t="s">
        <v>58</v>
      </c>
      <c r="D20" s="34">
        <f>IF(C20="Incomplete",0,IF(C20="Yes",2,IF(C20="No",3,IF(C20="N/A",1,"ERROR"))))</f>
        <v>0</v>
      </c>
      <c r="E20" s="13"/>
      <c r="G20" s="86"/>
      <c r="H20" s="12" t="s">
        <v>87</v>
      </c>
      <c r="I20" s="14" t="s">
        <v>58</v>
      </c>
      <c r="J20" s="34">
        <f>IF(I20="Incomplete",0,IF(I20="Yes",2,IF(I20="No",3,IF(I20="N/A",1,"ERROR"))))</f>
        <v>0</v>
      </c>
      <c r="K20" s="13"/>
    </row>
    <row r="21" spans="1:11" ht="90" x14ac:dyDescent="0.25">
      <c r="A21" s="86"/>
      <c r="B21" s="12" t="s">
        <v>49</v>
      </c>
      <c r="C21" s="14" t="s">
        <v>58</v>
      </c>
      <c r="D21" s="34">
        <f>IF(C21="Incomplete",0,IF(C21="Yes",2,IF(C21="No",3,IF(C21="N/A",1,"ERROR"))))</f>
        <v>0</v>
      </c>
      <c r="E21" s="13"/>
      <c r="G21" s="86"/>
      <c r="H21" s="12" t="s">
        <v>49</v>
      </c>
      <c r="I21" s="14" t="s">
        <v>58</v>
      </c>
      <c r="J21" s="34">
        <f>IF(I21="Incomplete",0,IF(I21="Yes",2,IF(I21="No",3,IF(I21="N/A",1,"ERROR"))))</f>
        <v>0</v>
      </c>
      <c r="K21" s="13"/>
    </row>
    <row r="22" spans="1:11" ht="39" x14ac:dyDescent="0.25">
      <c r="A22" s="86"/>
      <c r="B22" s="33" t="s">
        <v>50</v>
      </c>
      <c r="C22" s="13" t="s">
        <v>58</v>
      </c>
      <c r="D22" s="34">
        <f>IF(C22="Incomplete",0,IF(C22="Fewer than 100",2,IF(C22="100-500",3,IF(C22="More than 500",4,IF(C22="N/A",1,"ERROR")))))</f>
        <v>0</v>
      </c>
      <c r="E22" s="13"/>
      <c r="G22" s="86"/>
      <c r="H22" s="33" t="s">
        <v>50</v>
      </c>
      <c r="I22" s="13" t="s">
        <v>58</v>
      </c>
      <c r="J22" s="34">
        <f>IF(I22="Incomplete",0,IF(I22="Fewer than 100",2,IF(I22="100-500",3,IF(I22="More than 500",4,IF(I22="N/A",1,"ERROR")))))</f>
        <v>0</v>
      </c>
      <c r="K22" s="13"/>
    </row>
    <row r="23" spans="1:11" x14ac:dyDescent="0.25">
      <c r="A23" s="87"/>
      <c r="B23" s="12"/>
      <c r="C23" s="15"/>
      <c r="D23" s="37">
        <f>SUM(D19:D22)</f>
        <v>0</v>
      </c>
      <c r="E23" s="13"/>
      <c r="G23" s="87"/>
      <c r="H23" s="12"/>
      <c r="I23" s="15"/>
      <c r="J23" s="37">
        <f>SUM(J19:J22)</f>
        <v>0</v>
      </c>
      <c r="K23" s="13"/>
    </row>
    <row r="24" spans="1:11" x14ac:dyDescent="0.25">
      <c r="B24" s="10"/>
      <c r="C24" s="3"/>
      <c r="D24" s="3"/>
    </row>
    <row r="25" spans="1:11" x14ac:dyDescent="0.25">
      <c r="B25" s="10"/>
      <c r="C25" s="3"/>
      <c r="D25" s="3"/>
      <c r="E25" s="3"/>
      <c r="F25" s="3"/>
      <c r="G25" s="3"/>
      <c r="H25" s="3"/>
      <c r="I25" s="3"/>
      <c r="J25" s="3"/>
    </row>
    <row r="26" spans="1:11" x14ac:dyDescent="0.25">
      <c r="B26" s="10"/>
      <c r="C26" s="3"/>
      <c r="D26" s="3"/>
    </row>
    <row r="27" spans="1:11" x14ac:dyDescent="0.25">
      <c r="B27" s="10"/>
    </row>
    <row r="28" spans="1:11" x14ac:dyDescent="0.25">
      <c r="B28" s="10"/>
    </row>
    <row r="29" spans="1:11" x14ac:dyDescent="0.25">
      <c r="B29" s="10"/>
    </row>
    <row r="30" spans="1:11" x14ac:dyDescent="0.25">
      <c r="B30" s="10"/>
    </row>
    <row r="31" spans="1:11" x14ac:dyDescent="0.25">
      <c r="B31" s="10"/>
    </row>
    <row r="32" spans="1:11" x14ac:dyDescent="0.25">
      <c r="B32" s="11"/>
    </row>
    <row r="33" spans="1:6" x14ac:dyDescent="0.25">
      <c r="A33"/>
      <c r="B33"/>
      <c r="C33"/>
      <c r="D33"/>
      <c r="F33"/>
    </row>
    <row r="34" spans="1:6" x14ac:dyDescent="0.25">
      <c r="A34"/>
      <c r="B34"/>
      <c r="C34"/>
      <c r="D34"/>
      <c r="F34"/>
    </row>
    <row r="35" spans="1:6" x14ac:dyDescent="0.25">
      <c r="A35"/>
      <c r="B35"/>
      <c r="C35"/>
      <c r="D35"/>
      <c r="F35"/>
    </row>
  </sheetData>
  <mergeCells count="13">
    <mergeCell ref="A1:D1"/>
    <mergeCell ref="A2:C2"/>
    <mergeCell ref="G2:I2"/>
    <mergeCell ref="A3:A7"/>
    <mergeCell ref="G3:G7"/>
    <mergeCell ref="A9:A11"/>
    <mergeCell ref="G9:G11"/>
    <mergeCell ref="A14:A17"/>
    <mergeCell ref="G14:G17"/>
    <mergeCell ref="A19:A23"/>
    <mergeCell ref="G19:G23"/>
    <mergeCell ref="A13:C13"/>
    <mergeCell ref="G13:J13"/>
  </mergeCells>
  <conditionalFormatting sqref="C3">
    <cfRule type="containsText" dxfId="811" priority="91" operator="containsText" text="No">
      <formula>NOT(ISERROR(SEARCH("No",C3)))</formula>
    </cfRule>
    <cfRule type="containsText" dxfId="810" priority="92" operator="containsText" text="Yes">
      <formula>NOT(ISERROR(SEARCH("Yes",C3)))</formula>
    </cfRule>
  </conditionalFormatting>
  <conditionalFormatting sqref="C19">
    <cfRule type="containsText" dxfId="809" priority="89" operator="containsText" text="No">
      <formula>NOT(ISERROR(SEARCH("No",C19)))</formula>
    </cfRule>
    <cfRule type="containsText" dxfId="808" priority="90" operator="containsText" text="Yes">
      <formula>NOT(ISERROR(SEARCH("Yes",C19)))</formula>
    </cfRule>
  </conditionalFormatting>
  <conditionalFormatting sqref="C20">
    <cfRule type="containsText" dxfId="807" priority="87" operator="containsText" text="No">
      <formula>NOT(ISERROR(SEARCH("No",C20)))</formula>
    </cfRule>
    <cfRule type="containsText" dxfId="806" priority="88" operator="containsText" text="Yes">
      <formula>NOT(ISERROR(SEARCH("Yes",C20)))</formula>
    </cfRule>
  </conditionalFormatting>
  <conditionalFormatting sqref="C22">
    <cfRule type="containsText" dxfId="805" priority="84" operator="containsText" text="More than 500">
      <formula>NOT(ISERROR(SEARCH("More than 500",C22)))</formula>
    </cfRule>
    <cfRule type="containsText" dxfId="804" priority="85" operator="containsText" text="100-500">
      <formula>NOT(ISERROR(SEARCH("100-500",C22)))</formula>
    </cfRule>
    <cfRule type="containsText" dxfId="803" priority="86" operator="containsText" text="Fewer than 100">
      <formula>NOT(ISERROR(SEARCH("Fewer than 100",C22)))</formula>
    </cfRule>
  </conditionalFormatting>
  <conditionalFormatting sqref="C14">
    <cfRule type="beginsWith" dxfId="802" priority="81" operator="beginsWith" text="Access to sufficient supplies is limited and affecting treatment capacity.">
      <formula>LEFT(C14,LEN("Access to sufficient supplies is limited and affecting treatment capacity."))="Access to sufficient supplies is limited and affecting treatment capacity."</formula>
    </cfRule>
    <cfRule type="beginsWith" dxfId="801" priority="82" operator="beginsWith" text="Able to access sufficient supplies via work-arounds.">
      <formula>LEFT(C14,LEN("Able to access sufficient supplies via work-arounds."))="Able to access sufficient supplies via work-arounds."</formula>
    </cfRule>
    <cfRule type="beginsWith" dxfId="800" priority="83" operator="beginsWith" text="Able to access sufficient supplies via expected channels.">
      <formula>LEFT(C14,LEN("Able to access sufficient supplies via expected channels."))="Able to access sufficient supplies via expected channels."</formula>
    </cfRule>
  </conditionalFormatting>
  <conditionalFormatting sqref="C5:C6">
    <cfRule type="containsText" dxfId="799" priority="75" operator="containsText" text="Greater than 20%">
      <formula>NOT(ISERROR(SEARCH("Greater than 20%",C5)))</formula>
    </cfRule>
    <cfRule type="containsText" dxfId="798" priority="76" operator="containsText" text="10% - 20%">
      <formula>NOT(ISERROR(SEARCH("10% - 20%",C5)))</formula>
    </cfRule>
    <cfRule type="containsText" dxfId="797" priority="77" operator="containsText" text="10% or less">
      <formula>NOT(ISERROR(SEARCH("10% or less",C5)))</formula>
    </cfRule>
  </conditionalFormatting>
  <conditionalFormatting sqref="C10">
    <cfRule type="containsText" dxfId="796" priority="72" operator="containsText" text="Able to treat most">
      <formula>NOT(ISERROR(SEARCH("Able to treat most",C10)))</formula>
    </cfRule>
    <cfRule type="containsText" dxfId="795" priority="73" operator="containsText" text="Able to treat critical">
      <formula>NOT(ISERROR(SEARCH("Able to treat critical",C10)))</formula>
    </cfRule>
    <cfRule type="containsText" dxfId="794" priority="74" operator="containsText" text="Not">
      <formula>NOT(ISERROR(SEARCH("Not",C10)))</formula>
    </cfRule>
  </conditionalFormatting>
  <conditionalFormatting sqref="C4">
    <cfRule type="containsText" dxfId="793" priority="70" operator="containsText" text="No">
      <formula>NOT(ISERROR(SEARCH("No",C4)))</formula>
    </cfRule>
    <cfRule type="containsText" dxfId="792" priority="71" operator="containsText" text="Yes">
      <formula>NOT(ISERROR(SEARCH("Yes",C4)))</formula>
    </cfRule>
  </conditionalFormatting>
  <conditionalFormatting sqref="C9">
    <cfRule type="containsText" dxfId="791" priority="2" operator="containsText" text="Incomplete">
      <formula>NOT(ISERROR(SEARCH("Incomplete",C9)))</formula>
    </cfRule>
    <cfRule type="containsText" dxfId="790" priority="68" operator="containsText" text="No">
      <formula>NOT(ISERROR(SEARCH("No",C9)))</formula>
    </cfRule>
    <cfRule type="containsText" dxfId="789" priority="69" operator="containsText" text="Yes">
      <formula>NOT(ISERROR(SEARCH("Yes",C9)))</formula>
    </cfRule>
  </conditionalFormatting>
  <conditionalFormatting sqref="C21">
    <cfRule type="containsText" dxfId="788" priority="66" operator="containsText" text="No">
      <formula>NOT(ISERROR(SEARCH("No",C21)))</formula>
    </cfRule>
    <cfRule type="containsText" dxfId="787" priority="67" operator="containsText" text="Yes">
      <formula>NOT(ISERROR(SEARCH("Yes",C21)))</formula>
    </cfRule>
  </conditionalFormatting>
  <conditionalFormatting sqref="D7">
    <cfRule type="cellIs" dxfId="786" priority="63" operator="between">
      <formula>8</formula>
      <formula>12</formula>
    </cfRule>
    <cfRule type="cellIs" dxfId="785" priority="64" operator="between">
      <formula>5</formula>
      <formula>7</formula>
    </cfRule>
    <cfRule type="cellIs" dxfId="784" priority="65" operator="equal">
      <formula>4</formula>
    </cfRule>
  </conditionalFormatting>
  <conditionalFormatting sqref="D11">
    <cfRule type="cellIs" dxfId="783" priority="60" operator="between">
      <formula>4</formula>
      <formula>6</formula>
    </cfRule>
    <cfRule type="cellIs" dxfId="782" priority="61" operator="equal">
      <formula>3</formula>
    </cfRule>
    <cfRule type="cellIs" dxfId="781" priority="62" operator="equal">
      <formula>2</formula>
    </cfRule>
  </conditionalFormatting>
  <conditionalFormatting sqref="C15">
    <cfRule type="beginsWith" dxfId="780" priority="57" operator="beginsWith" text="Infrastructure impacts are widespread.">
      <formula>LEFT(C15,LEN("Infrastructure impacts are widespread."))="Infrastructure impacts are widespread."</formula>
    </cfRule>
    <cfRule type="beginsWith" dxfId="779" priority="58" operator="beginsWith" text="Infrastructure impacts are scattered.">
      <formula>LEFT(C15,LEN("Infrastructure impacts are scattered."))="Infrastructure impacts are scattered."</formula>
    </cfRule>
    <cfRule type="beginsWith" dxfId="778" priority="59" operator="beginsWith" text="Infrastructure impacts are isolated and small if they exist at all.">
      <formula>LEFT(C15,LEN("Infrastructure impacts are isolated and small if they exist at all."))="Infrastructure impacts are isolated and small if they exist at all."</formula>
    </cfRule>
  </conditionalFormatting>
  <conditionalFormatting sqref="D17">
    <cfRule type="cellIs" dxfId="777" priority="54" operator="between">
      <formula>5</formula>
      <formula>9</formula>
    </cfRule>
    <cfRule type="cellIs" dxfId="776" priority="55" operator="equal">
      <formula>4</formula>
    </cfRule>
    <cfRule type="cellIs" dxfId="775" priority="56" operator="equal">
      <formula>3</formula>
    </cfRule>
  </conditionalFormatting>
  <conditionalFormatting sqref="D23">
    <cfRule type="cellIs" dxfId="774" priority="51" operator="between">
      <formula>7</formula>
      <formula>12</formula>
    </cfRule>
    <cfRule type="cellIs" dxfId="773" priority="52" operator="between">
      <formula>5</formula>
      <formula>6</formula>
    </cfRule>
    <cfRule type="cellIs" dxfId="772" priority="53" operator="between">
      <formula>1</formula>
      <formula>4</formula>
    </cfRule>
  </conditionalFormatting>
  <conditionalFormatting sqref="I18">
    <cfRule type="beginsWith" dxfId="771" priority="48" operator="beginsWith" text="Serious staffing">
      <formula>LEFT(I18,LEN("Serious staffing"))="Serious staffing"</formula>
    </cfRule>
    <cfRule type="beginsWith" dxfId="770" priority="49" operator="beginsWith" text="Staff are available but">
      <formula>LEFT(I18,LEN("Staff are available but"))="Staff are available but"</formula>
    </cfRule>
    <cfRule type="beginsWith" dxfId="769" priority="50" operator="beginsWith" text="Sufficient staff">
      <formula>LEFT(I18,LEN("Sufficient staff"))="Sufficient staff"</formula>
    </cfRule>
  </conditionalFormatting>
  <conditionalFormatting sqref="I3">
    <cfRule type="containsText" dxfId="768" priority="46" operator="containsText" text="No">
      <formula>NOT(ISERROR(SEARCH("No",I3)))</formula>
    </cfRule>
    <cfRule type="containsText" dxfId="767" priority="47" operator="containsText" text="Yes">
      <formula>NOT(ISERROR(SEARCH("Yes",I3)))</formula>
    </cfRule>
  </conditionalFormatting>
  <conditionalFormatting sqref="I5:I6">
    <cfRule type="containsText" dxfId="766" priority="43" operator="containsText" text="Greater than 20%">
      <formula>NOT(ISERROR(SEARCH("Greater than 20%",I5)))</formula>
    </cfRule>
    <cfRule type="containsText" dxfId="765" priority="44" operator="containsText" text="10% - 20%">
      <formula>NOT(ISERROR(SEARCH("10% - 20%",I5)))</formula>
    </cfRule>
    <cfRule type="containsText" dxfId="764" priority="45" operator="containsText" text="10% or less">
      <formula>NOT(ISERROR(SEARCH("10% or less",I5)))</formula>
    </cfRule>
  </conditionalFormatting>
  <conditionalFormatting sqref="I4">
    <cfRule type="containsText" dxfId="763" priority="41" operator="containsText" text="No">
      <formula>NOT(ISERROR(SEARCH("No",I4)))</formula>
    </cfRule>
    <cfRule type="containsText" dxfId="762" priority="42" operator="containsText" text="Yes">
      <formula>NOT(ISERROR(SEARCH("Yes",I4)))</formula>
    </cfRule>
  </conditionalFormatting>
  <conditionalFormatting sqref="J7">
    <cfRule type="cellIs" dxfId="761" priority="38" operator="between">
      <formula>8</formula>
      <formula>12</formula>
    </cfRule>
    <cfRule type="cellIs" dxfId="760" priority="39" operator="between">
      <formula>5</formula>
      <formula>7</formula>
    </cfRule>
    <cfRule type="cellIs" dxfId="759" priority="40" operator="equal">
      <formula>4</formula>
    </cfRule>
  </conditionalFormatting>
  <conditionalFormatting sqref="I10">
    <cfRule type="containsText" dxfId="758" priority="35" operator="containsText" text="Able to treat most">
      <formula>NOT(ISERROR(SEARCH("Able to treat most",I10)))</formula>
    </cfRule>
    <cfRule type="containsText" dxfId="757" priority="36" operator="containsText" text="Able to treat critical">
      <formula>NOT(ISERROR(SEARCH("Able to treat critical",I10)))</formula>
    </cfRule>
    <cfRule type="containsText" dxfId="756" priority="37" operator="containsText" text="Not">
      <formula>NOT(ISERROR(SEARCH("Not",I10)))</formula>
    </cfRule>
  </conditionalFormatting>
  <conditionalFormatting sqref="I9">
    <cfRule type="containsText" dxfId="755" priority="1" operator="containsText" text="Incomplete">
      <formula>NOT(ISERROR(SEARCH("Incomplete",I9)))</formula>
    </cfRule>
    <cfRule type="containsText" dxfId="754" priority="33" operator="containsText" text="No">
      <formula>NOT(ISERROR(SEARCH("No",I9)))</formula>
    </cfRule>
    <cfRule type="containsText" dxfId="753" priority="34" operator="containsText" text="Yes">
      <formula>NOT(ISERROR(SEARCH("Yes",I9)))</formula>
    </cfRule>
  </conditionalFormatting>
  <conditionalFormatting sqref="J11">
    <cfRule type="cellIs" dxfId="752" priority="30" operator="between">
      <formula>4</formula>
      <formula>6</formula>
    </cfRule>
    <cfRule type="cellIs" dxfId="751" priority="31" operator="equal">
      <formula>3</formula>
    </cfRule>
    <cfRule type="cellIs" dxfId="750" priority="32" operator="equal">
      <formula>2</formula>
    </cfRule>
  </conditionalFormatting>
  <conditionalFormatting sqref="I14">
    <cfRule type="beginsWith" dxfId="749" priority="27" operator="beginsWith" text="Access to sufficient supplies is limited and affecting treatment capacity.">
      <formula>LEFT(I14,LEN("Access to sufficient supplies is limited and affecting treatment capacity."))="Access to sufficient supplies is limited and affecting treatment capacity."</formula>
    </cfRule>
    <cfRule type="beginsWith" dxfId="748" priority="28" operator="beginsWith" text="Able to access sufficient supplies via work-arounds.">
      <formula>LEFT(I14,LEN("Able to access sufficient supplies via work-arounds."))="Able to access sufficient supplies via work-arounds."</formula>
    </cfRule>
    <cfRule type="beginsWith" dxfId="747" priority="29" operator="beginsWith" text="Able to access sufficient supplies via expected channels.">
      <formula>LEFT(I14,LEN("Able to access sufficient supplies via expected channels."))="Able to access sufficient supplies via expected channels."</formula>
    </cfRule>
  </conditionalFormatting>
  <conditionalFormatting sqref="I15">
    <cfRule type="beginsWith" dxfId="746" priority="21" operator="beginsWith" text="Infrastructure impacts are widespread.">
      <formula>LEFT(I15,LEN("Infrastructure impacts are widespread."))="Infrastructure impacts are widespread."</formula>
    </cfRule>
    <cfRule type="beginsWith" dxfId="745" priority="22" operator="beginsWith" text="Infrastructure impacts are scattered.">
      <formula>LEFT(I15,LEN("Infrastructure impacts are scattered."))="Infrastructure impacts are scattered."</formula>
    </cfRule>
    <cfRule type="beginsWith" dxfId="744" priority="23" operator="beginsWith" text="Infrastructure impacts are isolated and small if they exist at all.">
      <formula>LEFT(I15,LEN("Infrastructure impacts are isolated and small if they exist at all."))="Infrastructure impacts are isolated and small if they exist at all."</formula>
    </cfRule>
  </conditionalFormatting>
  <conditionalFormatting sqref="J17">
    <cfRule type="cellIs" dxfId="743" priority="18" operator="between">
      <formula>5</formula>
      <formula>9</formula>
    </cfRule>
    <cfRule type="cellIs" dxfId="742" priority="19" operator="equal">
      <formula>4</formula>
    </cfRule>
    <cfRule type="cellIs" dxfId="741" priority="20" operator="equal">
      <formula>3</formula>
    </cfRule>
  </conditionalFormatting>
  <conditionalFormatting sqref="I19">
    <cfRule type="containsText" dxfId="740" priority="16" operator="containsText" text="No">
      <formula>NOT(ISERROR(SEARCH("No",I19)))</formula>
    </cfRule>
    <cfRule type="containsText" dxfId="739" priority="17" operator="containsText" text="Yes">
      <formula>NOT(ISERROR(SEARCH("Yes",I19)))</formula>
    </cfRule>
  </conditionalFormatting>
  <conditionalFormatting sqref="I20">
    <cfRule type="containsText" dxfId="738" priority="14" operator="containsText" text="No">
      <formula>NOT(ISERROR(SEARCH("No",I20)))</formula>
    </cfRule>
    <cfRule type="containsText" dxfId="737" priority="15" operator="containsText" text="Yes">
      <formula>NOT(ISERROR(SEARCH("Yes",I20)))</formula>
    </cfRule>
  </conditionalFormatting>
  <conditionalFormatting sqref="I22">
    <cfRule type="containsText" dxfId="736" priority="11" operator="containsText" text="More than 500">
      <formula>NOT(ISERROR(SEARCH("More than 500",I22)))</formula>
    </cfRule>
    <cfRule type="containsText" dxfId="735" priority="12" operator="containsText" text="100-500">
      <formula>NOT(ISERROR(SEARCH("100-500",I22)))</formula>
    </cfRule>
    <cfRule type="containsText" dxfId="734" priority="13" operator="containsText" text="Fewer than 100">
      <formula>NOT(ISERROR(SEARCH("Fewer than 100",I22)))</formula>
    </cfRule>
  </conditionalFormatting>
  <conditionalFormatting sqref="I21">
    <cfRule type="containsText" dxfId="733" priority="9" operator="containsText" text="No">
      <formula>NOT(ISERROR(SEARCH("No",I21)))</formula>
    </cfRule>
    <cfRule type="containsText" dxfId="732" priority="10" operator="containsText" text="Yes">
      <formula>NOT(ISERROR(SEARCH("Yes",I21)))</formula>
    </cfRule>
  </conditionalFormatting>
  <conditionalFormatting sqref="J23">
    <cfRule type="cellIs" dxfId="731" priority="6" operator="between">
      <formula>7</formula>
      <formula>12</formula>
    </cfRule>
    <cfRule type="cellIs" dxfId="730" priority="7" operator="between">
      <formula>5</formula>
      <formula>6</formula>
    </cfRule>
    <cfRule type="cellIs" dxfId="729" priority="8" operator="between">
      <formula>1</formula>
      <formula>4</formula>
    </cfRule>
  </conditionalFormatting>
  <conditionalFormatting sqref="C5">
    <cfRule type="cellIs" dxfId="728" priority="5" operator="equal">
      <formula>"N/A"</formula>
    </cfRule>
  </conditionalFormatting>
  <conditionalFormatting sqref="C6 I5:I6">
    <cfRule type="cellIs" dxfId="727" priority="4" operator="equal">
      <formula>"N/A"</formula>
    </cfRule>
  </conditionalFormatting>
  <conditionalFormatting sqref="C20:C22 I20:I22">
    <cfRule type="cellIs" dxfId="726" priority="3" operator="equal">
      <formula>"N/A"</formula>
    </cfRule>
  </conditionalFormatting>
  <conditionalFormatting sqref="C16 C18">
    <cfRule type="beginsWith" dxfId="725" priority="78" operator="beginsWith" text="Serious clinical staffing">
      <formula>LEFT(C16,LEN("Serious clinical staffing"))="Serious clinical staffing"</formula>
    </cfRule>
    <cfRule type="beginsWith" dxfId="724" priority="79" operator="beginsWith" text="Clinical staff levels are reduced but able to support critical services">
      <formula>LEFT(C16,LEN("Clinical staff levels are reduced but able to support critical services"))="Clinical staff levels are reduced but able to support critical services"</formula>
    </cfRule>
    <cfRule type="beginsWith" dxfId="723" priority="80" operator="beginsWith" text="Sufficient clinical staff">
      <formula>LEFT(C16,LEN("Sufficient clinical staff"))="Sufficient clinical staff"</formula>
    </cfRule>
  </conditionalFormatting>
  <conditionalFormatting sqref="I16">
    <cfRule type="beginsWith" dxfId="722" priority="24" operator="beginsWith" text="Serious clinical staffing">
      <formula>LEFT(I16,LEN("Serious clinical staffing"))="Serious clinical staffing"</formula>
    </cfRule>
    <cfRule type="beginsWith" dxfId="721" priority="25" operator="beginsWith" text="Clinical staff levels are reduced but able to support critical services">
      <formula>LEFT(I16,LEN("Clinical staff levels are reduced but able to support critical services"))="Clinical staff levels are reduced but able to support critical services"</formula>
    </cfRule>
    <cfRule type="beginsWith" dxfId="720" priority="26" operator="beginsWith" text="Sufficient clinical staff">
      <formula>LEFT(I16,LEN("Sufficient clinical staff"))="Sufficient clinical staff"</formula>
    </cfRule>
  </conditionalFormatting>
  <dataValidations count="8">
    <dataValidation type="list" allowBlank="1" showInputMessage="1" showErrorMessage="1" sqref="C15 I15">
      <formula1>"Incomplete, Infrastructure impacts are isolated and small if they exist at all., Infrastructure impacts are scattered., Infrastructure impacts are widespread."</formula1>
    </dataValidation>
    <dataValidation type="list" showInputMessage="1" showErrorMessage="1" sqref="C10 I10">
      <formula1>"Incomplete, Able to treat most patients., Able to treat critical patients only., Not able to address the needs of critical patients."</formula1>
    </dataValidation>
    <dataValidation type="list" allowBlank="1" showInputMessage="1" showErrorMessage="1" sqref="C9 C3:C4 C19 I3:I4 I9 I19">
      <formula1>"Incomplete, No, Yes"</formula1>
    </dataValidation>
    <dataValidation type="list" allowBlank="1" showInputMessage="1" showErrorMessage="1" sqref="C14 I14">
      <formula1>"Incomplete, Able to access sufficient supplies via expected channels., Able to access sufficient supplies via work-arounds., Access to sufficient supplies is limited and affecting treatment capacity."</formula1>
    </dataValidation>
    <dataValidation type="list" allowBlank="1" showInputMessage="1" showErrorMessage="1" sqref="C20:C21 I20:I21">
      <formula1>"Incomplete, N/A, Yes, No"</formula1>
    </dataValidation>
    <dataValidation type="list" allowBlank="1" showInputMessage="1" showErrorMessage="1" sqref="C22 I22">
      <formula1>"Incomplete, N/A, Fewer than 100, 100-500, More than 500"</formula1>
    </dataValidation>
    <dataValidation type="list" showInputMessage="1" showErrorMessage="1" sqref="C5:C6 I5:I6">
      <formula1>"Incomplete, N/A,10% or less,10% - 20%,Greater than 20%"</formula1>
    </dataValidation>
    <dataValidation type="list" allowBlank="1" showInputMessage="1" showErrorMessage="1" sqref="I16 C16">
      <formula1>"Incomplete, Sufficient clinical staff is available., Clinical staff levels are reduced but able to support critical services., Serious clinical staffing deficit."</formula1>
    </dataValidation>
  </dataValidations>
  <printOptions gridLines="1"/>
  <pageMargins left="0.25" right="0.25"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E1" sqref="E1"/>
    </sheetView>
  </sheetViews>
  <sheetFormatPr defaultRowHeight="15" x14ac:dyDescent="0.25"/>
  <cols>
    <col min="1" max="1" width="10.7109375" style="8" customWidth="1"/>
    <col min="2" max="2" width="20.7109375" style="9" customWidth="1"/>
    <col min="3" max="3" width="24.7109375" style="25" customWidth="1"/>
    <col min="4" max="4" width="9.140625" style="25" customWidth="1"/>
    <col min="5" max="5" width="58.7109375" style="25" customWidth="1"/>
    <col min="6" max="6" width="1.7109375" style="25" customWidth="1"/>
    <col min="7" max="7" width="10.7109375" customWidth="1"/>
    <col min="8" max="8" width="20.7109375" customWidth="1"/>
    <col min="9" max="9" width="24.7109375" customWidth="1"/>
    <col min="11" max="11" width="58.7109375" style="25" customWidth="1"/>
    <col min="12" max="12" width="1.7109375" customWidth="1"/>
  </cols>
  <sheetData>
    <row r="1" spans="1:11" ht="15" customHeight="1" x14ac:dyDescent="0.25">
      <c r="A1" s="89" t="s">
        <v>74</v>
      </c>
      <c r="B1" s="89"/>
      <c r="C1" s="89"/>
      <c r="D1" s="89"/>
      <c r="E1" s="59" t="s">
        <v>89</v>
      </c>
    </row>
    <row r="2" spans="1:11" ht="15" customHeight="1" x14ac:dyDescent="0.25">
      <c r="A2" s="90" t="s">
        <v>12</v>
      </c>
      <c r="B2" s="90"/>
      <c r="C2" s="90"/>
      <c r="D2" s="27"/>
      <c r="E2" s="25" t="s">
        <v>53</v>
      </c>
      <c r="G2" s="90" t="s">
        <v>26</v>
      </c>
      <c r="H2" s="90"/>
      <c r="I2" s="90"/>
      <c r="J2" s="27"/>
      <c r="K2" s="25" t="s">
        <v>53</v>
      </c>
    </row>
    <row r="3" spans="1:11" ht="60" customHeight="1" x14ac:dyDescent="0.25">
      <c r="A3" s="85" t="s">
        <v>2</v>
      </c>
      <c r="B3" s="12" t="s">
        <v>39</v>
      </c>
      <c r="C3" s="13" t="s">
        <v>58</v>
      </c>
      <c r="D3" s="34">
        <f>IF(C3="Incomplete",0,IF(C3="No",1,IF(C3="Yes",2,"ERROR")))</f>
        <v>0</v>
      </c>
      <c r="E3" s="14"/>
      <c r="F3" s="3"/>
      <c r="G3" s="85" t="s">
        <v>2</v>
      </c>
      <c r="H3" s="12" t="s">
        <v>39</v>
      </c>
      <c r="I3" s="13" t="s">
        <v>58</v>
      </c>
      <c r="J3" s="34">
        <f>IF(I3="Incomplete",0,IF(I3="No",1,IF(I3="Yes",2,"ERROR")))</f>
        <v>0</v>
      </c>
      <c r="K3" s="13"/>
    </row>
    <row r="4" spans="1:11" ht="90" x14ac:dyDescent="0.25">
      <c r="A4" s="86"/>
      <c r="B4" s="12" t="s">
        <v>40</v>
      </c>
      <c r="C4" s="13" t="s">
        <v>58</v>
      </c>
      <c r="D4" s="34">
        <f>IF(C4="Incomplete",0,IF(C4="No",1,IF(C4="Yes",2,"ERROR")))</f>
        <v>0</v>
      </c>
      <c r="E4" s="14"/>
      <c r="F4" s="3"/>
      <c r="G4" s="86"/>
      <c r="H4" s="12" t="s">
        <v>40</v>
      </c>
      <c r="I4" s="13" t="s">
        <v>58</v>
      </c>
      <c r="J4" s="34">
        <f>IF(I4="Incomplete",0,IF(I4="No",1,IF(I4="Yes",2,"ERROR")))</f>
        <v>0</v>
      </c>
      <c r="K4" s="13"/>
    </row>
    <row r="5" spans="1:11" ht="60" x14ac:dyDescent="0.25">
      <c r="A5" s="86"/>
      <c r="B5" s="12" t="s">
        <v>41</v>
      </c>
      <c r="C5" s="15" t="s">
        <v>58</v>
      </c>
      <c r="D5" s="34">
        <f>IF(C5="Incomplete", 0, IF(C5="N/A",1,IF(C5="10% or less",1,IF(C5="10% - 20%",2,IF(C5="Greater than 20%",3,"ERROR")))))</f>
        <v>0</v>
      </c>
      <c r="E5" s="14"/>
      <c r="F5" s="3"/>
      <c r="G5" s="86"/>
      <c r="H5" s="12" t="s">
        <v>41</v>
      </c>
      <c r="I5" s="15" t="s">
        <v>58</v>
      </c>
      <c r="J5" s="34">
        <f>IF(I5="Incomplete", 0, IF(I5="N/A",1,IF(I5="10% or less",1,IF(I5="10% - 20%",2,IF(I5="Greater than 20%",3,"ERROR")))))</f>
        <v>0</v>
      </c>
      <c r="K5" s="13"/>
    </row>
    <row r="6" spans="1:11" ht="75" x14ac:dyDescent="0.25">
      <c r="A6" s="86"/>
      <c r="B6" s="12" t="s">
        <v>42</v>
      </c>
      <c r="C6" s="15" t="s">
        <v>58</v>
      </c>
      <c r="D6" s="34">
        <f>IF(C6="Incomplete", 0, IF(C6="N/A",1,IF(C6="10% or less",1,IF(C6="10% - 20%",2,IF(C6="Greater than 20%",3,"ERROR")))))</f>
        <v>0</v>
      </c>
      <c r="E6" s="14"/>
      <c r="F6" s="3"/>
      <c r="G6" s="86"/>
      <c r="H6" s="12" t="s">
        <v>42</v>
      </c>
      <c r="I6" s="15" t="s">
        <v>58</v>
      </c>
      <c r="J6" s="34">
        <f>IF(I6="Incomplete", 0, IF(I6="N/A",1,IF(I6="10% or less",1,IF(I6="10% - 20%",2,IF(I6="Greater than 20%",3,"ERROR")))))</f>
        <v>0</v>
      </c>
      <c r="K6" s="13"/>
    </row>
    <row r="7" spans="1:11" x14ac:dyDescent="0.25">
      <c r="A7" s="87"/>
      <c r="B7" s="34"/>
      <c r="C7" s="35"/>
      <c r="D7" s="36">
        <f>SUM(D3:D6)</f>
        <v>0</v>
      </c>
      <c r="E7" s="14"/>
      <c r="F7" s="3"/>
      <c r="G7" s="87"/>
      <c r="H7" s="34"/>
      <c r="I7" s="35"/>
      <c r="J7" s="36">
        <f>SUM(J3:J6)</f>
        <v>0</v>
      </c>
      <c r="K7" s="13"/>
    </row>
    <row r="8" spans="1:11" ht="6.95" customHeight="1" x14ac:dyDescent="0.25">
      <c r="A8" s="28"/>
      <c r="D8" s="26"/>
      <c r="E8" s="3"/>
      <c r="F8" s="3"/>
      <c r="G8" s="28"/>
      <c r="H8" s="9"/>
      <c r="I8" s="25"/>
      <c r="J8" s="26"/>
    </row>
    <row r="9" spans="1:11" ht="120" x14ac:dyDescent="0.25">
      <c r="A9" s="85" t="s">
        <v>3</v>
      </c>
      <c r="B9" s="12" t="s">
        <v>43</v>
      </c>
      <c r="C9" s="29" t="s">
        <v>58</v>
      </c>
      <c r="D9" s="34">
        <f>IF(C9="Incomplete",0,IF(C9="No",2,IF(C9="Yes",1,"ERROR")))</f>
        <v>0</v>
      </c>
      <c r="E9" s="14"/>
      <c r="F9" s="3"/>
      <c r="G9" s="85" t="s">
        <v>3</v>
      </c>
      <c r="H9" s="12" t="s">
        <v>43</v>
      </c>
      <c r="I9" s="29" t="s">
        <v>58</v>
      </c>
      <c r="J9" s="34">
        <f>IF(I9="Incomplete",0,IF(I9="No",2,IF(I9="Yes",1,"ERROR")))</f>
        <v>0</v>
      </c>
      <c r="K9" s="13"/>
    </row>
    <row r="10" spans="1:11" ht="45" x14ac:dyDescent="0.25">
      <c r="A10" s="86"/>
      <c r="B10" s="12" t="s">
        <v>44</v>
      </c>
      <c r="C10" s="15" t="s">
        <v>58</v>
      </c>
      <c r="D10" s="34">
        <f>IF(C10="Incomplete", 0,IF(C10="Able to treat most patients.",1,IF(C10="Able to treat critical patients only.",2,IF(C10="Not able to address the needs of critical patients.",3,"ERROR"))))</f>
        <v>0</v>
      </c>
      <c r="E10" s="14"/>
      <c r="F10" s="3"/>
      <c r="G10" s="86"/>
      <c r="H10" s="12" t="s">
        <v>44</v>
      </c>
      <c r="I10" s="15" t="s">
        <v>58</v>
      </c>
      <c r="J10" s="34">
        <f>IF(I10="Incomplete", 0,IF(I10="Able to treat most patients.",1,IF(I10="Able to treat critical patients only.",2,IF(I10="Not able to address the needs of critical patients.",3,"ERROR"))))</f>
        <v>0</v>
      </c>
      <c r="K10" s="13"/>
    </row>
    <row r="11" spans="1:11" x14ac:dyDescent="0.25">
      <c r="A11" s="87"/>
      <c r="B11" s="12"/>
      <c r="C11" s="15"/>
      <c r="D11" s="37">
        <f>SUM(D9:D10)</f>
        <v>0</v>
      </c>
      <c r="E11" s="14"/>
      <c r="F11" s="3"/>
      <c r="G11" s="87"/>
      <c r="H11" s="12"/>
      <c r="I11" s="15"/>
      <c r="J11" s="37">
        <f>SUM(J9:J10)</f>
        <v>0</v>
      </c>
      <c r="K11" s="13"/>
    </row>
    <row r="12" spans="1:11" ht="15" customHeight="1" x14ac:dyDescent="0.25">
      <c r="A12" s="22"/>
      <c r="D12" s="2"/>
      <c r="E12" s="3"/>
      <c r="F12" s="3"/>
      <c r="G12" s="22"/>
      <c r="H12" s="9"/>
      <c r="I12" s="25"/>
      <c r="J12" s="2"/>
    </row>
    <row r="13" spans="1:11" ht="15" customHeight="1" x14ac:dyDescent="0.25">
      <c r="A13" s="88" t="s">
        <v>54</v>
      </c>
      <c r="B13" s="88"/>
      <c r="C13" s="88"/>
      <c r="D13" s="2"/>
      <c r="E13" s="3" t="s">
        <v>53</v>
      </c>
      <c r="F13" s="3"/>
      <c r="G13" s="88" t="s">
        <v>55</v>
      </c>
      <c r="H13" s="88"/>
      <c r="I13" s="88"/>
      <c r="J13" s="88"/>
      <c r="K13" s="25" t="s">
        <v>53</v>
      </c>
    </row>
    <row r="14" spans="1:11" ht="45" x14ac:dyDescent="0.25">
      <c r="A14" s="85" t="s">
        <v>10</v>
      </c>
      <c r="B14" s="12" t="s">
        <v>45</v>
      </c>
      <c r="C14" s="13" t="s">
        <v>58</v>
      </c>
      <c r="D14" s="34">
        <f>IF(C14="Incomplete",0,IF(C14="Able to access sufficient supplies via expected channels.",1,IF(C14="Able to access sufficient supplies via work-arounds.",2,IF(C14="Access to sufficient supplies is limited and affecting treatment capacity.",3,"ERROR"))))</f>
        <v>0</v>
      </c>
      <c r="E14" s="13"/>
      <c r="G14" s="85" t="s">
        <v>10</v>
      </c>
      <c r="H14" s="12" t="s">
        <v>45</v>
      </c>
      <c r="I14" s="13" t="s">
        <v>58</v>
      </c>
      <c r="J14" s="34">
        <f>IF(I14="Incomplete",0,IF(I14="Able to access sufficient supplies via expected channels.",1,IF(I14="Able to access sufficient supplies via work-arounds.",2,IF(I14="Access to sufficient supplies is limited and affecting treatment capacity.",3,"ERROR"))))</f>
        <v>0</v>
      </c>
      <c r="K14" s="13"/>
    </row>
    <row r="15" spans="1:11" ht="75" x14ac:dyDescent="0.25">
      <c r="A15" s="86"/>
      <c r="B15" s="12" t="s">
        <v>46</v>
      </c>
      <c r="C15" s="14" t="s">
        <v>58</v>
      </c>
      <c r="D15" s="34">
        <f>IF(C15="Incomplete",0,IF(C15="Infrastructure impacts are isolated and small if they exist at all.",1,IF(C15="Infrastructure impacts are scattered.",2,IF(C15="Infrastructure impacts are widespread.",3,"ERROR"))))</f>
        <v>0</v>
      </c>
      <c r="E15" s="13"/>
      <c r="G15" s="86"/>
      <c r="H15" s="12" t="s">
        <v>46</v>
      </c>
      <c r="I15" s="14" t="s">
        <v>58</v>
      </c>
      <c r="J15" s="34">
        <f>IF(I15="Incomplete",0,IF(I15="Infrastructure impacts are isolated and small if they exist at all.",1,IF(I15="Infrastructure impacts are scattered.",2,IF(I15="Infrastructure impacts are widespread.",3,"ERROR"))))</f>
        <v>0</v>
      </c>
      <c r="K15" s="13"/>
    </row>
    <row r="16" spans="1:11" ht="30" x14ac:dyDescent="0.25">
      <c r="A16" s="86"/>
      <c r="B16" s="12" t="s">
        <v>47</v>
      </c>
      <c r="C16" s="13" t="s">
        <v>58</v>
      </c>
      <c r="D16" s="34">
        <f>IF(C16="Incomplete",0,IF(C16="Sufficient clinical staff is available.",1,IF(C16="Clinical staff levels are reduced but able to support critical services.",2,IF(C16="Serious clinical staffing deficit.",3,"ERROR"))))</f>
        <v>0</v>
      </c>
      <c r="E16" s="13"/>
      <c r="G16" s="86"/>
      <c r="H16" s="12" t="s">
        <v>47</v>
      </c>
      <c r="I16" s="13" t="s">
        <v>58</v>
      </c>
      <c r="J16" s="34">
        <f>IF(I16="Incomplete",0,IF(I16="Sufficient clinical staff is available.",1,IF(I16="Clinical staff levels are reduced but able to support critical services.",2,IF(I16="Serious clinical staffing deficit.",3,"ERROR"))))</f>
        <v>0</v>
      </c>
      <c r="K16" s="13"/>
    </row>
    <row r="17" spans="1:11" x14ac:dyDescent="0.25">
      <c r="A17" s="87"/>
      <c r="B17" s="12"/>
      <c r="C17" s="15"/>
      <c r="D17" s="37">
        <f>SUM(D14:D16)</f>
        <v>0</v>
      </c>
      <c r="E17" s="13"/>
      <c r="G17" s="87"/>
      <c r="H17" s="12"/>
      <c r="I17" s="15"/>
      <c r="J17" s="37">
        <f>SUM(J14:J16)</f>
        <v>0</v>
      </c>
      <c r="K17" s="13"/>
    </row>
    <row r="18" spans="1:11" ht="6.95" customHeight="1" x14ac:dyDescent="0.25">
      <c r="A18" s="22"/>
      <c r="B18" s="23"/>
      <c r="C18" s="1"/>
      <c r="D18" s="26"/>
      <c r="G18" s="22"/>
      <c r="H18" s="23"/>
      <c r="I18" s="1"/>
      <c r="J18" s="26"/>
    </row>
    <row r="19" spans="1:11" ht="45" x14ac:dyDescent="0.25">
      <c r="A19" s="85" t="s">
        <v>7</v>
      </c>
      <c r="B19" s="12" t="s">
        <v>48</v>
      </c>
      <c r="C19" s="13" t="s">
        <v>58</v>
      </c>
      <c r="D19" s="34">
        <f>IF(C19="Incomplete",0,IF(C19="No",1,IF(C19="Yes",2,"ERROR")))</f>
        <v>0</v>
      </c>
      <c r="E19" s="14"/>
      <c r="F19" s="3"/>
      <c r="G19" s="85" t="s">
        <v>7</v>
      </c>
      <c r="H19" s="12" t="s">
        <v>48</v>
      </c>
      <c r="I19" s="13" t="s">
        <v>58</v>
      </c>
      <c r="J19" s="34">
        <f>IF(I19="Incomplete",0,IF(I19="No",1,IF(I19="Yes",2,"ERROR")))</f>
        <v>0</v>
      </c>
      <c r="K19" s="13"/>
    </row>
    <row r="20" spans="1:11" ht="90" x14ac:dyDescent="0.25">
      <c r="A20" s="86"/>
      <c r="B20" s="12" t="s">
        <v>87</v>
      </c>
      <c r="C20" s="14" t="s">
        <v>58</v>
      </c>
      <c r="D20" s="34">
        <f>IF(C20="Incomplete",0,IF(C20="Yes",2,IF(C20="No",3,IF(C20="N/A",1,"ERROR"))))</f>
        <v>0</v>
      </c>
      <c r="E20" s="13"/>
      <c r="G20" s="86"/>
      <c r="H20" s="12" t="s">
        <v>87</v>
      </c>
      <c r="I20" s="14" t="s">
        <v>58</v>
      </c>
      <c r="J20" s="34">
        <f>IF(I20="Incomplete",0,IF(I20="Yes",2,IF(I20="No",3,IF(I20="N/A",1,"ERROR"))))</f>
        <v>0</v>
      </c>
      <c r="K20" s="13"/>
    </row>
    <row r="21" spans="1:11" ht="90" x14ac:dyDescent="0.25">
      <c r="A21" s="86"/>
      <c r="B21" s="12" t="s">
        <v>49</v>
      </c>
      <c r="C21" s="14" t="s">
        <v>58</v>
      </c>
      <c r="D21" s="34">
        <f>IF(C21="Incomplete",0,IF(C21="Yes",2,IF(C21="No",3,IF(C21="N/A",1,"ERROR"))))</f>
        <v>0</v>
      </c>
      <c r="E21" s="13"/>
      <c r="G21" s="86"/>
      <c r="H21" s="12" t="s">
        <v>49</v>
      </c>
      <c r="I21" s="14" t="s">
        <v>58</v>
      </c>
      <c r="J21" s="34">
        <f>IF(I21="Incomplete",0,IF(I21="Yes",2,IF(I21="No",3,IF(I21="N/A",1,"ERROR"))))</f>
        <v>0</v>
      </c>
      <c r="K21" s="13"/>
    </row>
    <row r="22" spans="1:11" ht="39" x14ac:dyDescent="0.25">
      <c r="A22" s="86"/>
      <c r="B22" s="33" t="s">
        <v>50</v>
      </c>
      <c r="C22" s="13" t="s">
        <v>58</v>
      </c>
      <c r="D22" s="34">
        <f>IF(C22="Incomplete",0,IF(C22="Fewer than 100",2,IF(C22="100-500",3,IF(C22="More than 500",4,IF(C22="N/A",1,"ERROR")))))</f>
        <v>0</v>
      </c>
      <c r="E22" s="13"/>
      <c r="G22" s="86"/>
      <c r="H22" s="33" t="s">
        <v>50</v>
      </c>
      <c r="I22" s="13" t="s">
        <v>58</v>
      </c>
      <c r="J22" s="34">
        <f>IF(I22="Incomplete",0,IF(I22="Fewer than 100",2,IF(I22="100-500",3,IF(I22="More than 500",4,IF(I22="N/A",1,"ERROR")))))</f>
        <v>0</v>
      </c>
      <c r="K22" s="13"/>
    </row>
    <row r="23" spans="1:11" x14ac:dyDescent="0.25">
      <c r="A23" s="87"/>
      <c r="B23" s="12"/>
      <c r="C23" s="15"/>
      <c r="D23" s="37">
        <f>SUM(D19:D22)</f>
        <v>0</v>
      </c>
      <c r="E23" s="13"/>
      <c r="G23" s="87"/>
      <c r="H23" s="12"/>
      <c r="I23" s="15"/>
      <c r="J23" s="37">
        <f>SUM(J19:J22)</f>
        <v>0</v>
      </c>
      <c r="K23" s="13"/>
    </row>
    <row r="24" spans="1:11" x14ac:dyDescent="0.25">
      <c r="B24" s="10"/>
      <c r="C24" s="3"/>
      <c r="D24" s="3"/>
    </row>
    <row r="25" spans="1:11" x14ac:dyDescent="0.25">
      <c r="B25" s="10"/>
      <c r="C25" s="3"/>
      <c r="D25" s="3"/>
      <c r="E25" s="3"/>
      <c r="F25" s="3"/>
      <c r="G25" s="3"/>
      <c r="H25" s="3"/>
      <c r="I25" s="3"/>
      <c r="J25" s="3"/>
    </row>
    <row r="26" spans="1:11" x14ac:dyDescent="0.25">
      <c r="B26" s="10"/>
      <c r="C26" s="3"/>
      <c r="D26" s="3"/>
    </row>
    <row r="27" spans="1:11" x14ac:dyDescent="0.25">
      <c r="B27" s="10"/>
    </row>
    <row r="28" spans="1:11" x14ac:dyDescent="0.25">
      <c r="B28" s="10"/>
    </row>
    <row r="29" spans="1:11" x14ac:dyDescent="0.25">
      <c r="B29" s="10"/>
    </row>
    <row r="30" spans="1:11" x14ac:dyDescent="0.25">
      <c r="B30" s="10"/>
    </row>
    <row r="31" spans="1:11" x14ac:dyDescent="0.25">
      <c r="B31" s="10"/>
    </row>
    <row r="32" spans="1:11" x14ac:dyDescent="0.25">
      <c r="B32" s="11"/>
    </row>
    <row r="33" spans="1:6" x14ac:dyDescent="0.25">
      <c r="A33"/>
      <c r="B33"/>
      <c r="C33"/>
      <c r="D33"/>
      <c r="F33"/>
    </row>
    <row r="34" spans="1:6" x14ac:dyDescent="0.25">
      <c r="A34"/>
      <c r="B34"/>
      <c r="C34"/>
      <c r="D34"/>
      <c r="F34"/>
    </row>
    <row r="35" spans="1:6" x14ac:dyDescent="0.25">
      <c r="A35"/>
      <c r="B35"/>
      <c r="C35"/>
      <c r="D35"/>
      <c r="F35"/>
    </row>
  </sheetData>
  <mergeCells count="13">
    <mergeCell ref="A1:D1"/>
    <mergeCell ref="A2:C2"/>
    <mergeCell ref="G2:I2"/>
    <mergeCell ref="A3:A7"/>
    <mergeCell ref="G3:G7"/>
    <mergeCell ref="A9:A11"/>
    <mergeCell ref="G9:G11"/>
    <mergeCell ref="A14:A17"/>
    <mergeCell ref="G14:G17"/>
    <mergeCell ref="A19:A23"/>
    <mergeCell ref="G19:G23"/>
    <mergeCell ref="A13:C13"/>
    <mergeCell ref="G13:J13"/>
  </mergeCells>
  <conditionalFormatting sqref="C3">
    <cfRule type="containsText" dxfId="719" priority="91" operator="containsText" text="No">
      <formula>NOT(ISERROR(SEARCH("No",C3)))</formula>
    </cfRule>
    <cfRule type="containsText" dxfId="718" priority="92" operator="containsText" text="Yes">
      <formula>NOT(ISERROR(SEARCH("Yes",C3)))</formula>
    </cfRule>
  </conditionalFormatting>
  <conditionalFormatting sqref="C19">
    <cfRule type="containsText" dxfId="717" priority="89" operator="containsText" text="No">
      <formula>NOT(ISERROR(SEARCH("No",C19)))</formula>
    </cfRule>
    <cfRule type="containsText" dxfId="716" priority="90" operator="containsText" text="Yes">
      <formula>NOT(ISERROR(SEARCH("Yes",C19)))</formula>
    </cfRule>
  </conditionalFormatting>
  <conditionalFormatting sqref="C20">
    <cfRule type="containsText" dxfId="715" priority="87" operator="containsText" text="No">
      <formula>NOT(ISERROR(SEARCH("No",C20)))</formula>
    </cfRule>
    <cfRule type="containsText" dxfId="714" priority="88" operator="containsText" text="Yes">
      <formula>NOT(ISERROR(SEARCH("Yes",C20)))</formula>
    </cfRule>
  </conditionalFormatting>
  <conditionalFormatting sqref="C22">
    <cfRule type="containsText" dxfId="713" priority="84" operator="containsText" text="More than 500">
      <formula>NOT(ISERROR(SEARCH("More than 500",C22)))</formula>
    </cfRule>
    <cfRule type="containsText" dxfId="712" priority="85" operator="containsText" text="100-500">
      <formula>NOT(ISERROR(SEARCH("100-500",C22)))</formula>
    </cfRule>
    <cfRule type="containsText" dxfId="711" priority="86" operator="containsText" text="Fewer than 100">
      <formula>NOT(ISERROR(SEARCH("Fewer than 100",C22)))</formula>
    </cfRule>
  </conditionalFormatting>
  <conditionalFormatting sqref="C14">
    <cfRule type="beginsWith" dxfId="710" priority="81" operator="beginsWith" text="Access to sufficient supplies is limited and affecting treatment capacity.">
      <formula>LEFT(C14,LEN("Access to sufficient supplies is limited and affecting treatment capacity."))="Access to sufficient supplies is limited and affecting treatment capacity."</formula>
    </cfRule>
    <cfRule type="beginsWith" dxfId="709" priority="82" operator="beginsWith" text="Able to access sufficient supplies via work-arounds.">
      <formula>LEFT(C14,LEN("Able to access sufficient supplies via work-arounds."))="Able to access sufficient supplies via work-arounds."</formula>
    </cfRule>
    <cfRule type="beginsWith" dxfId="708" priority="83" operator="beginsWith" text="Able to access sufficient supplies via expected channels.">
      <formula>LEFT(C14,LEN("Able to access sufficient supplies via expected channels."))="Able to access sufficient supplies via expected channels."</formula>
    </cfRule>
  </conditionalFormatting>
  <conditionalFormatting sqref="C5:C6">
    <cfRule type="containsText" dxfId="707" priority="75" operator="containsText" text="Greater than 20%">
      <formula>NOT(ISERROR(SEARCH("Greater than 20%",C5)))</formula>
    </cfRule>
    <cfRule type="containsText" dxfId="706" priority="76" operator="containsText" text="10% - 20%">
      <formula>NOT(ISERROR(SEARCH("10% - 20%",C5)))</formula>
    </cfRule>
    <cfRule type="containsText" dxfId="705" priority="77" operator="containsText" text="10% or less">
      <formula>NOT(ISERROR(SEARCH("10% or less",C5)))</formula>
    </cfRule>
  </conditionalFormatting>
  <conditionalFormatting sqref="C10">
    <cfRule type="containsText" dxfId="704" priority="72" operator="containsText" text="Able to treat most">
      <formula>NOT(ISERROR(SEARCH("Able to treat most",C10)))</formula>
    </cfRule>
    <cfRule type="containsText" dxfId="703" priority="73" operator="containsText" text="Able to treat critical">
      <formula>NOT(ISERROR(SEARCH("Able to treat critical",C10)))</formula>
    </cfRule>
    <cfRule type="containsText" dxfId="702" priority="74" operator="containsText" text="Not">
      <formula>NOT(ISERROR(SEARCH("Not",C10)))</formula>
    </cfRule>
  </conditionalFormatting>
  <conditionalFormatting sqref="C4">
    <cfRule type="containsText" dxfId="701" priority="70" operator="containsText" text="No">
      <formula>NOT(ISERROR(SEARCH("No",C4)))</formula>
    </cfRule>
    <cfRule type="containsText" dxfId="700" priority="71" operator="containsText" text="Yes">
      <formula>NOT(ISERROR(SEARCH("Yes",C4)))</formula>
    </cfRule>
  </conditionalFormatting>
  <conditionalFormatting sqref="C9">
    <cfRule type="containsText" dxfId="699" priority="2" operator="containsText" text="Incomplete">
      <formula>NOT(ISERROR(SEARCH("Incomplete",C9)))</formula>
    </cfRule>
    <cfRule type="containsText" dxfId="698" priority="68" operator="containsText" text="No">
      <formula>NOT(ISERROR(SEARCH("No",C9)))</formula>
    </cfRule>
    <cfRule type="containsText" dxfId="697" priority="69" operator="containsText" text="Yes">
      <formula>NOT(ISERROR(SEARCH("Yes",C9)))</formula>
    </cfRule>
  </conditionalFormatting>
  <conditionalFormatting sqref="C21">
    <cfRule type="containsText" dxfId="696" priority="66" operator="containsText" text="No">
      <formula>NOT(ISERROR(SEARCH("No",C21)))</formula>
    </cfRule>
    <cfRule type="containsText" dxfId="695" priority="67" operator="containsText" text="Yes">
      <formula>NOT(ISERROR(SEARCH("Yes",C21)))</formula>
    </cfRule>
  </conditionalFormatting>
  <conditionalFormatting sqref="D7">
    <cfRule type="cellIs" dxfId="694" priority="63" operator="between">
      <formula>8</formula>
      <formula>12</formula>
    </cfRule>
    <cfRule type="cellIs" dxfId="693" priority="64" operator="between">
      <formula>5</formula>
      <formula>7</formula>
    </cfRule>
    <cfRule type="cellIs" dxfId="692" priority="65" operator="equal">
      <formula>4</formula>
    </cfRule>
  </conditionalFormatting>
  <conditionalFormatting sqref="D11">
    <cfRule type="cellIs" dxfId="691" priority="60" operator="between">
      <formula>4</formula>
      <formula>6</formula>
    </cfRule>
    <cfRule type="cellIs" dxfId="690" priority="61" operator="equal">
      <formula>3</formula>
    </cfRule>
    <cfRule type="cellIs" dxfId="689" priority="62" operator="equal">
      <formula>2</formula>
    </cfRule>
  </conditionalFormatting>
  <conditionalFormatting sqref="C15">
    <cfRule type="beginsWith" dxfId="688" priority="57" operator="beginsWith" text="Infrastructure impacts are widespread.">
      <formula>LEFT(C15,LEN("Infrastructure impacts are widespread."))="Infrastructure impacts are widespread."</formula>
    </cfRule>
    <cfRule type="beginsWith" dxfId="687" priority="58" operator="beginsWith" text="Infrastructure impacts are scattered.">
      <formula>LEFT(C15,LEN("Infrastructure impacts are scattered."))="Infrastructure impacts are scattered."</formula>
    </cfRule>
    <cfRule type="beginsWith" dxfId="686" priority="59" operator="beginsWith" text="Infrastructure impacts are isolated and small if they exist at all.">
      <formula>LEFT(C15,LEN("Infrastructure impacts are isolated and small if they exist at all."))="Infrastructure impacts are isolated and small if they exist at all."</formula>
    </cfRule>
  </conditionalFormatting>
  <conditionalFormatting sqref="D17">
    <cfRule type="cellIs" dxfId="685" priority="54" operator="between">
      <formula>5</formula>
      <formula>9</formula>
    </cfRule>
    <cfRule type="cellIs" dxfId="684" priority="55" operator="equal">
      <formula>4</formula>
    </cfRule>
    <cfRule type="cellIs" dxfId="683" priority="56" operator="equal">
      <formula>3</formula>
    </cfRule>
  </conditionalFormatting>
  <conditionalFormatting sqref="D23">
    <cfRule type="cellIs" dxfId="682" priority="51" operator="between">
      <formula>7</formula>
      <formula>12</formula>
    </cfRule>
    <cfRule type="cellIs" dxfId="681" priority="52" operator="between">
      <formula>5</formula>
      <formula>6</formula>
    </cfRule>
    <cfRule type="cellIs" dxfId="680" priority="53" operator="between">
      <formula>1</formula>
      <formula>4</formula>
    </cfRule>
  </conditionalFormatting>
  <conditionalFormatting sqref="I18">
    <cfRule type="beginsWith" dxfId="679" priority="48" operator="beginsWith" text="Serious staffing">
      <formula>LEFT(I18,LEN("Serious staffing"))="Serious staffing"</formula>
    </cfRule>
    <cfRule type="beginsWith" dxfId="678" priority="49" operator="beginsWith" text="Staff are available but">
      <formula>LEFT(I18,LEN("Staff are available but"))="Staff are available but"</formula>
    </cfRule>
    <cfRule type="beginsWith" dxfId="677" priority="50" operator="beginsWith" text="Sufficient staff">
      <formula>LEFT(I18,LEN("Sufficient staff"))="Sufficient staff"</formula>
    </cfRule>
  </conditionalFormatting>
  <conditionalFormatting sqref="I3">
    <cfRule type="containsText" dxfId="676" priority="46" operator="containsText" text="No">
      <formula>NOT(ISERROR(SEARCH("No",I3)))</formula>
    </cfRule>
    <cfRule type="containsText" dxfId="675" priority="47" operator="containsText" text="Yes">
      <formula>NOT(ISERROR(SEARCH("Yes",I3)))</formula>
    </cfRule>
  </conditionalFormatting>
  <conditionalFormatting sqref="I5:I6">
    <cfRule type="containsText" dxfId="674" priority="43" operator="containsText" text="Greater than 20%">
      <formula>NOT(ISERROR(SEARCH("Greater than 20%",I5)))</formula>
    </cfRule>
    <cfRule type="containsText" dxfId="673" priority="44" operator="containsText" text="10% - 20%">
      <formula>NOT(ISERROR(SEARCH("10% - 20%",I5)))</formula>
    </cfRule>
    <cfRule type="containsText" dxfId="672" priority="45" operator="containsText" text="10% or less">
      <formula>NOT(ISERROR(SEARCH("10% or less",I5)))</formula>
    </cfRule>
  </conditionalFormatting>
  <conditionalFormatting sqref="I4">
    <cfRule type="containsText" dxfId="671" priority="41" operator="containsText" text="No">
      <formula>NOT(ISERROR(SEARCH("No",I4)))</formula>
    </cfRule>
    <cfRule type="containsText" dxfId="670" priority="42" operator="containsText" text="Yes">
      <formula>NOT(ISERROR(SEARCH("Yes",I4)))</formula>
    </cfRule>
  </conditionalFormatting>
  <conditionalFormatting sqref="J7">
    <cfRule type="cellIs" dxfId="669" priority="38" operator="between">
      <formula>8</formula>
      <formula>12</formula>
    </cfRule>
    <cfRule type="cellIs" dxfId="668" priority="39" operator="between">
      <formula>5</formula>
      <formula>7</formula>
    </cfRule>
    <cfRule type="cellIs" dxfId="667" priority="40" operator="equal">
      <formula>4</formula>
    </cfRule>
  </conditionalFormatting>
  <conditionalFormatting sqref="I10">
    <cfRule type="containsText" dxfId="666" priority="35" operator="containsText" text="Able to treat most">
      <formula>NOT(ISERROR(SEARCH("Able to treat most",I10)))</formula>
    </cfRule>
    <cfRule type="containsText" dxfId="665" priority="36" operator="containsText" text="Able to treat critical">
      <formula>NOT(ISERROR(SEARCH("Able to treat critical",I10)))</formula>
    </cfRule>
    <cfRule type="containsText" dxfId="664" priority="37" operator="containsText" text="Not">
      <formula>NOT(ISERROR(SEARCH("Not",I10)))</formula>
    </cfRule>
  </conditionalFormatting>
  <conditionalFormatting sqref="I9">
    <cfRule type="containsText" dxfId="663" priority="1" operator="containsText" text="Incomplete">
      <formula>NOT(ISERROR(SEARCH("Incomplete",I9)))</formula>
    </cfRule>
    <cfRule type="containsText" dxfId="662" priority="33" operator="containsText" text="No">
      <formula>NOT(ISERROR(SEARCH("No",I9)))</formula>
    </cfRule>
    <cfRule type="containsText" dxfId="661" priority="34" operator="containsText" text="Yes">
      <formula>NOT(ISERROR(SEARCH("Yes",I9)))</formula>
    </cfRule>
  </conditionalFormatting>
  <conditionalFormatting sqref="J11">
    <cfRule type="cellIs" dxfId="660" priority="30" operator="between">
      <formula>4</formula>
      <formula>6</formula>
    </cfRule>
    <cfRule type="cellIs" dxfId="659" priority="31" operator="equal">
      <formula>3</formula>
    </cfRule>
    <cfRule type="cellIs" dxfId="658" priority="32" operator="equal">
      <formula>2</formula>
    </cfRule>
  </conditionalFormatting>
  <conditionalFormatting sqref="I14">
    <cfRule type="beginsWith" dxfId="657" priority="27" operator="beginsWith" text="Access to sufficient supplies is limited and affecting treatment capacity.">
      <formula>LEFT(I14,LEN("Access to sufficient supplies is limited and affecting treatment capacity."))="Access to sufficient supplies is limited and affecting treatment capacity."</formula>
    </cfRule>
    <cfRule type="beginsWith" dxfId="656" priority="28" operator="beginsWith" text="Able to access sufficient supplies via work-arounds.">
      <formula>LEFT(I14,LEN("Able to access sufficient supplies via work-arounds."))="Able to access sufficient supplies via work-arounds."</formula>
    </cfRule>
    <cfRule type="beginsWith" dxfId="655" priority="29" operator="beginsWith" text="Able to access sufficient supplies via expected channels.">
      <formula>LEFT(I14,LEN("Able to access sufficient supplies via expected channels."))="Able to access sufficient supplies via expected channels."</formula>
    </cfRule>
  </conditionalFormatting>
  <conditionalFormatting sqref="I15">
    <cfRule type="beginsWith" dxfId="654" priority="21" operator="beginsWith" text="Infrastructure impacts are widespread.">
      <formula>LEFT(I15,LEN("Infrastructure impacts are widespread."))="Infrastructure impacts are widespread."</formula>
    </cfRule>
    <cfRule type="beginsWith" dxfId="653" priority="22" operator="beginsWith" text="Infrastructure impacts are scattered.">
      <formula>LEFT(I15,LEN("Infrastructure impacts are scattered."))="Infrastructure impacts are scattered."</formula>
    </cfRule>
    <cfRule type="beginsWith" dxfId="652" priority="23" operator="beginsWith" text="Infrastructure impacts are isolated and small if they exist at all.">
      <formula>LEFT(I15,LEN("Infrastructure impacts are isolated and small if they exist at all."))="Infrastructure impacts are isolated and small if they exist at all."</formula>
    </cfRule>
  </conditionalFormatting>
  <conditionalFormatting sqref="J17">
    <cfRule type="cellIs" dxfId="651" priority="18" operator="between">
      <formula>5</formula>
      <formula>9</formula>
    </cfRule>
    <cfRule type="cellIs" dxfId="650" priority="19" operator="equal">
      <formula>4</formula>
    </cfRule>
    <cfRule type="cellIs" dxfId="649" priority="20" operator="equal">
      <formula>3</formula>
    </cfRule>
  </conditionalFormatting>
  <conditionalFormatting sqref="I19">
    <cfRule type="containsText" dxfId="648" priority="16" operator="containsText" text="No">
      <formula>NOT(ISERROR(SEARCH("No",I19)))</formula>
    </cfRule>
    <cfRule type="containsText" dxfId="647" priority="17" operator="containsText" text="Yes">
      <formula>NOT(ISERROR(SEARCH("Yes",I19)))</formula>
    </cfRule>
  </conditionalFormatting>
  <conditionalFormatting sqref="I20">
    <cfRule type="containsText" dxfId="646" priority="14" operator="containsText" text="No">
      <formula>NOT(ISERROR(SEARCH("No",I20)))</formula>
    </cfRule>
    <cfRule type="containsText" dxfId="645" priority="15" operator="containsText" text="Yes">
      <formula>NOT(ISERROR(SEARCH("Yes",I20)))</formula>
    </cfRule>
  </conditionalFormatting>
  <conditionalFormatting sqref="I22">
    <cfRule type="containsText" dxfId="644" priority="11" operator="containsText" text="More than 500">
      <formula>NOT(ISERROR(SEARCH("More than 500",I22)))</formula>
    </cfRule>
    <cfRule type="containsText" dxfId="643" priority="12" operator="containsText" text="100-500">
      <formula>NOT(ISERROR(SEARCH("100-500",I22)))</formula>
    </cfRule>
    <cfRule type="containsText" dxfId="642" priority="13" operator="containsText" text="Fewer than 100">
      <formula>NOT(ISERROR(SEARCH("Fewer than 100",I22)))</formula>
    </cfRule>
  </conditionalFormatting>
  <conditionalFormatting sqref="I21">
    <cfRule type="containsText" dxfId="641" priority="9" operator="containsText" text="No">
      <formula>NOT(ISERROR(SEARCH("No",I21)))</formula>
    </cfRule>
    <cfRule type="containsText" dxfId="640" priority="10" operator="containsText" text="Yes">
      <formula>NOT(ISERROR(SEARCH("Yes",I21)))</formula>
    </cfRule>
  </conditionalFormatting>
  <conditionalFormatting sqref="J23">
    <cfRule type="cellIs" dxfId="639" priority="6" operator="between">
      <formula>7</formula>
      <formula>12</formula>
    </cfRule>
    <cfRule type="cellIs" dxfId="638" priority="7" operator="between">
      <formula>5</formula>
      <formula>6</formula>
    </cfRule>
    <cfRule type="cellIs" dxfId="637" priority="8" operator="between">
      <formula>1</formula>
      <formula>4</formula>
    </cfRule>
  </conditionalFormatting>
  <conditionalFormatting sqref="C5">
    <cfRule type="cellIs" dxfId="636" priority="5" operator="equal">
      <formula>"N/A"</formula>
    </cfRule>
  </conditionalFormatting>
  <conditionalFormatting sqref="C6 I5:I6">
    <cfRule type="cellIs" dxfId="635" priority="4" operator="equal">
      <formula>"N/A"</formula>
    </cfRule>
  </conditionalFormatting>
  <conditionalFormatting sqref="C20:C22 I20:I22">
    <cfRule type="cellIs" dxfId="634" priority="3" operator="equal">
      <formula>"N/A"</formula>
    </cfRule>
  </conditionalFormatting>
  <conditionalFormatting sqref="C16 C18">
    <cfRule type="beginsWith" dxfId="633" priority="78" operator="beginsWith" text="Serious clinical staffing">
      <formula>LEFT(C16,LEN("Serious clinical staffing"))="Serious clinical staffing"</formula>
    </cfRule>
    <cfRule type="beginsWith" dxfId="632" priority="79" operator="beginsWith" text="Clinical staff levels are reduced but able to support critical services">
      <formula>LEFT(C16,LEN("Clinical staff levels are reduced but able to support critical services"))="Clinical staff levels are reduced but able to support critical services"</formula>
    </cfRule>
    <cfRule type="beginsWith" dxfId="631" priority="80" operator="beginsWith" text="Sufficient clinical staff">
      <formula>LEFT(C16,LEN("Sufficient clinical staff"))="Sufficient clinical staff"</formula>
    </cfRule>
  </conditionalFormatting>
  <conditionalFormatting sqref="I16">
    <cfRule type="beginsWith" dxfId="630" priority="24" operator="beginsWith" text="Serious clinical staffing">
      <formula>LEFT(I16,LEN("Serious clinical staffing"))="Serious clinical staffing"</formula>
    </cfRule>
    <cfRule type="beginsWith" dxfId="629" priority="25" operator="beginsWith" text="Clinical staff levels are reduced but able to support critical services">
      <formula>LEFT(I16,LEN("Clinical staff levels are reduced but able to support critical services"))="Clinical staff levels are reduced but able to support critical services"</formula>
    </cfRule>
    <cfRule type="beginsWith" dxfId="628" priority="26" operator="beginsWith" text="Sufficient clinical staff">
      <formula>LEFT(I16,LEN("Sufficient clinical staff"))="Sufficient clinical staff"</formula>
    </cfRule>
  </conditionalFormatting>
  <dataValidations count="8">
    <dataValidation type="list" allowBlank="1" showInputMessage="1" showErrorMessage="1" sqref="C15 I15">
      <formula1>"Incomplete, Infrastructure impacts are isolated and small if they exist at all., Infrastructure impacts are scattered., Infrastructure impacts are widespread."</formula1>
    </dataValidation>
    <dataValidation type="list" showInputMessage="1" showErrorMessage="1" sqref="C10 I10">
      <formula1>"Incomplete, Able to treat most patients., Able to treat critical patients only., Not able to address the needs of critical patients."</formula1>
    </dataValidation>
    <dataValidation type="list" allowBlank="1" showInputMessage="1" showErrorMessage="1" sqref="C9 C3:C4 C19 I3:I4 I9 I19">
      <formula1>"Incomplete, No, Yes"</formula1>
    </dataValidation>
    <dataValidation type="list" allowBlank="1" showInputMessage="1" showErrorMessage="1" sqref="C14 I14">
      <formula1>"Incomplete, Able to access sufficient supplies via expected channels., Able to access sufficient supplies via work-arounds., Access to sufficient supplies is limited and affecting treatment capacity."</formula1>
    </dataValidation>
    <dataValidation type="list" allowBlank="1" showInputMessage="1" showErrorMessage="1" sqref="C20:C21 I20:I21">
      <formula1>"Incomplete, N/A, Yes, No"</formula1>
    </dataValidation>
    <dataValidation type="list" allowBlank="1" showInputMessage="1" showErrorMessage="1" sqref="C22 I22">
      <formula1>"Incomplete, N/A, Fewer than 100, 100-500, More than 500"</formula1>
    </dataValidation>
    <dataValidation type="list" showInputMessage="1" showErrorMessage="1" sqref="C5:C6 I5:I6">
      <formula1>"Incomplete, N/A,10% or less,10% - 20%,Greater than 20%"</formula1>
    </dataValidation>
    <dataValidation type="list" allowBlank="1" showInputMessage="1" showErrorMessage="1" sqref="I16 C16">
      <formula1>"Incomplete, Sufficient clinical staff is available., Clinical staff levels are reduced but able to support critical services., Serious clinical staffing deficit."</formula1>
    </dataValidation>
  </dataValidations>
  <printOptions gridLines="1"/>
  <pageMargins left="0.25" right="0.2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E1" sqref="E1"/>
    </sheetView>
  </sheetViews>
  <sheetFormatPr defaultRowHeight="15" x14ac:dyDescent="0.25"/>
  <cols>
    <col min="1" max="1" width="10.7109375" style="8" customWidth="1"/>
    <col min="2" max="2" width="20.7109375" style="9" customWidth="1"/>
    <col min="3" max="3" width="24.7109375" style="25" customWidth="1"/>
    <col min="4" max="4" width="9.140625" style="25" customWidth="1"/>
    <col min="5" max="5" width="58.7109375" style="25" customWidth="1"/>
    <col min="6" max="6" width="1.7109375" style="25" customWidth="1"/>
    <col min="7" max="7" width="10.7109375" customWidth="1"/>
    <col min="8" max="8" width="20.7109375" customWidth="1"/>
    <col min="9" max="9" width="24.7109375" customWidth="1"/>
    <col min="11" max="11" width="58.7109375" style="25" customWidth="1"/>
    <col min="12" max="12" width="1.7109375" customWidth="1"/>
  </cols>
  <sheetData>
    <row r="1" spans="1:11" ht="15" customHeight="1" x14ac:dyDescent="0.25">
      <c r="A1" s="89" t="s">
        <v>75</v>
      </c>
      <c r="B1" s="89"/>
      <c r="C1" s="89"/>
      <c r="D1" s="89"/>
      <c r="E1" s="59" t="s">
        <v>89</v>
      </c>
    </row>
    <row r="2" spans="1:11" ht="15" customHeight="1" x14ac:dyDescent="0.25">
      <c r="A2" s="90" t="s">
        <v>12</v>
      </c>
      <c r="B2" s="90"/>
      <c r="C2" s="90"/>
      <c r="D2" s="27"/>
      <c r="E2" s="25" t="s">
        <v>53</v>
      </c>
      <c r="G2" s="90" t="s">
        <v>26</v>
      </c>
      <c r="H2" s="90"/>
      <c r="I2" s="90"/>
      <c r="J2" s="27"/>
      <c r="K2" s="25" t="s">
        <v>53</v>
      </c>
    </row>
    <row r="3" spans="1:11" ht="60" customHeight="1" x14ac:dyDescent="0.25">
      <c r="A3" s="85" t="s">
        <v>2</v>
      </c>
      <c r="B3" s="12" t="s">
        <v>39</v>
      </c>
      <c r="C3" s="13" t="s">
        <v>58</v>
      </c>
      <c r="D3" s="34">
        <f>IF(C3="Incomplete",0,IF(C3="No",1,IF(C3="Yes",2,"ERROR")))</f>
        <v>0</v>
      </c>
      <c r="E3" s="14"/>
      <c r="F3" s="3"/>
      <c r="G3" s="85" t="s">
        <v>2</v>
      </c>
      <c r="H3" s="12" t="s">
        <v>39</v>
      </c>
      <c r="I3" s="13" t="s">
        <v>58</v>
      </c>
      <c r="J3" s="34">
        <f>IF(I3="Incomplete",0,IF(I3="No",1,IF(I3="Yes",2,"ERROR")))</f>
        <v>0</v>
      </c>
      <c r="K3" s="13"/>
    </row>
    <row r="4" spans="1:11" ht="90" x14ac:dyDescent="0.25">
      <c r="A4" s="86"/>
      <c r="B4" s="12" t="s">
        <v>40</v>
      </c>
      <c r="C4" s="13" t="s">
        <v>58</v>
      </c>
      <c r="D4" s="34">
        <f>IF(C4="Incomplete",0,IF(C4="No",1,IF(C4="Yes",2,"ERROR")))</f>
        <v>0</v>
      </c>
      <c r="E4" s="14"/>
      <c r="F4" s="3"/>
      <c r="G4" s="86"/>
      <c r="H4" s="12" t="s">
        <v>40</v>
      </c>
      <c r="I4" s="13" t="s">
        <v>58</v>
      </c>
      <c r="J4" s="34">
        <f>IF(I4="Incomplete",0,IF(I4="No",1,IF(I4="Yes",2,"ERROR")))</f>
        <v>0</v>
      </c>
      <c r="K4" s="13"/>
    </row>
    <row r="5" spans="1:11" ht="60" x14ac:dyDescent="0.25">
      <c r="A5" s="86"/>
      <c r="B5" s="12" t="s">
        <v>41</v>
      </c>
      <c r="C5" s="15" t="s">
        <v>58</v>
      </c>
      <c r="D5" s="34">
        <f>IF(C5="Incomplete", 0, IF(C5="N/A",1,IF(C5="10% or less",1,IF(C5="10% - 20%",2,IF(C5="Greater than 20%",3,"ERROR")))))</f>
        <v>0</v>
      </c>
      <c r="E5" s="14"/>
      <c r="F5" s="3"/>
      <c r="G5" s="86"/>
      <c r="H5" s="12" t="s">
        <v>41</v>
      </c>
      <c r="I5" s="15" t="s">
        <v>58</v>
      </c>
      <c r="J5" s="34">
        <f>IF(I5="Incomplete", 0, IF(I5="N/A",1,IF(I5="10% or less",1,IF(I5="10% - 20%",2,IF(I5="Greater than 20%",3,"ERROR")))))</f>
        <v>0</v>
      </c>
      <c r="K5" s="13"/>
    </row>
    <row r="6" spans="1:11" ht="75" x14ac:dyDescent="0.25">
      <c r="A6" s="86"/>
      <c r="B6" s="12" t="s">
        <v>42</v>
      </c>
      <c r="C6" s="15" t="s">
        <v>58</v>
      </c>
      <c r="D6" s="34">
        <f>IF(C6="Incomplete", 0, IF(C6="N/A",1,IF(C6="10% or less",1,IF(C6="10% - 20%",2,IF(C6="Greater than 20%",3,"ERROR")))))</f>
        <v>0</v>
      </c>
      <c r="E6" s="14"/>
      <c r="F6" s="3"/>
      <c r="G6" s="86"/>
      <c r="H6" s="12" t="s">
        <v>42</v>
      </c>
      <c r="I6" s="15" t="s">
        <v>58</v>
      </c>
      <c r="J6" s="34">
        <f>IF(I6="Incomplete", 0, IF(I6="N/A",1,IF(I6="10% or less",1,IF(I6="10% - 20%",2,IF(I6="Greater than 20%",3,"ERROR")))))</f>
        <v>0</v>
      </c>
      <c r="K6" s="13"/>
    </row>
    <row r="7" spans="1:11" x14ac:dyDescent="0.25">
      <c r="A7" s="87"/>
      <c r="B7" s="34"/>
      <c r="C7" s="35"/>
      <c r="D7" s="36">
        <f>SUM(D3:D6)</f>
        <v>0</v>
      </c>
      <c r="E7" s="14"/>
      <c r="F7" s="3"/>
      <c r="G7" s="87"/>
      <c r="H7" s="34"/>
      <c r="I7" s="35"/>
      <c r="J7" s="36">
        <f>SUM(J3:J6)</f>
        <v>0</v>
      </c>
      <c r="K7" s="13"/>
    </row>
    <row r="8" spans="1:11" ht="6.95" customHeight="1" x14ac:dyDescent="0.25">
      <c r="A8" s="28"/>
      <c r="D8" s="26"/>
      <c r="E8" s="3"/>
      <c r="F8" s="3"/>
      <c r="G8" s="28"/>
      <c r="H8" s="9"/>
      <c r="I8" s="25"/>
      <c r="J8" s="26"/>
    </row>
    <row r="9" spans="1:11" ht="120" x14ac:dyDescent="0.25">
      <c r="A9" s="85" t="s">
        <v>3</v>
      </c>
      <c r="B9" s="12" t="s">
        <v>43</v>
      </c>
      <c r="C9" s="29" t="s">
        <v>58</v>
      </c>
      <c r="D9" s="34">
        <f>IF(C9="Incomplete",0,IF(C9="No",2,IF(C9="Yes",1,"ERROR")))</f>
        <v>0</v>
      </c>
      <c r="E9" s="14"/>
      <c r="F9" s="3"/>
      <c r="G9" s="85" t="s">
        <v>3</v>
      </c>
      <c r="H9" s="12" t="s">
        <v>43</v>
      </c>
      <c r="I9" s="29" t="s">
        <v>58</v>
      </c>
      <c r="J9" s="34">
        <f>IF(I9="Incomplete",0,IF(I9="No",2,IF(I9="Yes",1,"ERROR")))</f>
        <v>0</v>
      </c>
      <c r="K9" s="13"/>
    </row>
    <row r="10" spans="1:11" ht="45" x14ac:dyDescent="0.25">
      <c r="A10" s="86"/>
      <c r="B10" s="12" t="s">
        <v>44</v>
      </c>
      <c r="C10" s="15" t="s">
        <v>58</v>
      </c>
      <c r="D10" s="34">
        <f>IF(C10="Incomplete", 0,IF(C10="Able to treat most patients.",1,IF(C10="Able to treat critical patients only.",2,IF(C10="Not able to address the needs of critical patients.",3,"ERROR"))))</f>
        <v>0</v>
      </c>
      <c r="E10" s="14"/>
      <c r="F10" s="3"/>
      <c r="G10" s="86"/>
      <c r="H10" s="12" t="s">
        <v>44</v>
      </c>
      <c r="I10" s="15" t="s">
        <v>58</v>
      </c>
      <c r="J10" s="34">
        <f>IF(I10="Incomplete", 0,IF(I10="Able to treat most patients.",1,IF(I10="Able to treat critical patients only.",2,IF(I10="Not able to address the needs of critical patients.",3,"ERROR"))))</f>
        <v>0</v>
      </c>
      <c r="K10" s="13"/>
    </row>
    <row r="11" spans="1:11" x14ac:dyDescent="0.25">
      <c r="A11" s="87"/>
      <c r="B11" s="12"/>
      <c r="C11" s="15"/>
      <c r="D11" s="37">
        <f>SUM(D9:D10)</f>
        <v>0</v>
      </c>
      <c r="E11" s="14"/>
      <c r="F11" s="3"/>
      <c r="G11" s="87"/>
      <c r="H11" s="12"/>
      <c r="I11" s="15"/>
      <c r="J11" s="37">
        <f>SUM(J9:J10)</f>
        <v>0</v>
      </c>
      <c r="K11" s="13"/>
    </row>
    <row r="12" spans="1:11" ht="15" customHeight="1" x14ac:dyDescent="0.25">
      <c r="A12" s="22"/>
      <c r="D12" s="2"/>
      <c r="E12" s="3"/>
      <c r="F12" s="3"/>
      <c r="G12" s="22"/>
      <c r="H12" s="9"/>
      <c r="I12" s="25"/>
      <c r="J12" s="2"/>
    </row>
    <row r="13" spans="1:11" ht="15" customHeight="1" x14ac:dyDescent="0.25">
      <c r="A13" s="88" t="s">
        <v>54</v>
      </c>
      <c r="B13" s="88"/>
      <c r="C13" s="88"/>
      <c r="D13" s="2"/>
      <c r="E13" s="3" t="s">
        <v>53</v>
      </c>
      <c r="F13" s="3"/>
      <c r="G13" s="88" t="s">
        <v>55</v>
      </c>
      <c r="H13" s="88"/>
      <c r="I13" s="88"/>
      <c r="J13" s="88"/>
      <c r="K13" s="25" t="s">
        <v>53</v>
      </c>
    </row>
    <row r="14" spans="1:11" ht="45" x14ac:dyDescent="0.25">
      <c r="A14" s="85" t="s">
        <v>10</v>
      </c>
      <c r="B14" s="12" t="s">
        <v>45</v>
      </c>
      <c r="C14" s="13" t="s">
        <v>58</v>
      </c>
      <c r="D14" s="34">
        <f>IF(C14="Incomplete",0,IF(C14="Able to access sufficient supplies via expected channels.",1,IF(C14="Able to access sufficient supplies via work-arounds.",2,IF(C14="Access to sufficient supplies is limited and affecting treatment capacity.",3,"ERROR"))))</f>
        <v>0</v>
      </c>
      <c r="E14" s="13"/>
      <c r="G14" s="85" t="s">
        <v>10</v>
      </c>
      <c r="H14" s="12" t="s">
        <v>45</v>
      </c>
      <c r="I14" s="13" t="s">
        <v>58</v>
      </c>
      <c r="J14" s="34">
        <f>IF(I14="Incomplete",0,IF(I14="Able to access sufficient supplies via expected channels.",1,IF(I14="Able to access sufficient supplies via work-arounds.",2,IF(I14="Access to sufficient supplies is limited and affecting treatment capacity.",3,"ERROR"))))</f>
        <v>0</v>
      </c>
      <c r="K14" s="13"/>
    </row>
    <row r="15" spans="1:11" ht="75" x14ac:dyDescent="0.25">
      <c r="A15" s="86"/>
      <c r="B15" s="12" t="s">
        <v>46</v>
      </c>
      <c r="C15" s="14" t="s">
        <v>58</v>
      </c>
      <c r="D15" s="34">
        <f>IF(C15="Incomplete",0,IF(C15="Infrastructure impacts are isolated and small if they exist at all.",1,IF(C15="Infrastructure impacts are scattered.",2,IF(C15="Infrastructure impacts are widespread.",3,"ERROR"))))</f>
        <v>0</v>
      </c>
      <c r="E15" s="13"/>
      <c r="G15" s="86"/>
      <c r="H15" s="12" t="s">
        <v>46</v>
      </c>
      <c r="I15" s="14" t="s">
        <v>58</v>
      </c>
      <c r="J15" s="34">
        <f>IF(I15="Incomplete",0,IF(I15="Infrastructure impacts are isolated and small if they exist at all.",1,IF(I15="Infrastructure impacts are scattered.",2,IF(I15="Infrastructure impacts are widespread.",3,"ERROR"))))</f>
        <v>0</v>
      </c>
      <c r="K15" s="13"/>
    </row>
    <row r="16" spans="1:11" ht="30" x14ac:dyDescent="0.25">
      <c r="A16" s="86"/>
      <c r="B16" s="12" t="s">
        <v>47</v>
      </c>
      <c r="C16" s="13" t="s">
        <v>58</v>
      </c>
      <c r="D16" s="34">
        <f>IF(C16="Incomplete",0,IF(C16="Sufficient clinical staff is available.",1,IF(C16="Clinical staff levels are reduced but able to support critical services.",2,IF(C16="Serious clinical staffing deficit.",3,"ERROR"))))</f>
        <v>0</v>
      </c>
      <c r="E16" s="13"/>
      <c r="G16" s="86"/>
      <c r="H16" s="12" t="s">
        <v>47</v>
      </c>
      <c r="I16" s="13" t="s">
        <v>58</v>
      </c>
      <c r="J16" s="34">
        <f>IF(I16="Incomplete",0,IF(I16="Sufficient clinical staff is available.",1,IF(I16="Clinical staff levels are reduced but able to support critical services.",2,IF(I16="Serious clinical staffing deficit.",3,"ERROR"))))</f>
        <v>0</v>
      </c>
      <c r="K16" s="13"/>
    </row>
    <row r="17" spans="1:11" x14ac:dyDescent="0.25">
      <c r="A17" s="87"/>
      <c r="B17" s="12"/>
      <c r="C17" s="15"/>
      <c r="D17" s="37">
        <f>SUM(D14:D16)</f>
        <v>0</v>
      </c>
      <c r="E17" s="13"/>
      <c r="G17" s="87"/>
      <c r="H17" s="12"/>
      <c r="I17" s="15"/>
      <c r="J17" s="37">
        <f>SUM(J14:J16)</f>
        <v>0</v>
      </c>
      <c r="K17" s="13"/>
    </row>
    <row r="18" spans="1:11" ht="6.95" customHeight="1" x14ac:dyDescent="0.25">
      <c r="A18" s="22"/>
      <c r="B18" s="23"/>
      <c r="C18" s="1"/>
      <c r="D18" s="26"/>
      <c r="G18" s="22"/>
      <c r="H18" s="23"/>
      <c r="I18" s="1"/>
      <c r="J18" s="26"/>
    </row>
    <row r="19" spans="1:11" ht="45" x14ac:dyDescent="0.25">
      <c r="A19" s="85" t="s">
        <v>7</v>
      </c>
      <c r="B19" s="12" t="s">
        <v>48</v>
      </c>
      <c r="C19" s="13" t="s">
        <v>58</v>
      </c>
      <c r="D19" s="34">
        <f>IF(C19="Incomplete",0,IF(C19="No",1,IF(C19="Yes",2,"ERROR")))</f>
        <v>0</v>
      </c>
      <c r="E19" s="14"/>
      <c r="F19" s="3"/>
      <c r="G19" s="85" t="s">
        <v>7</v>
      </c>
      <c r="H19" s="12" t="s">
        <v>48</v>
      </c>
      <c r="I19" s="13" t="s">
        <v>58</v>
      </c>
      <c r="J19" s="34">
        <f>IF(I19="Incomplete",0,IF(I19="No",1,IF(I19="Yes",2,"ERROR")))</f>
        <v>0</v>
      </c>
      <c r="K19" s="13"/>
    </row>
    <row r="20" spans="1:11" ht="90" x14ac:dyDescent="0.25">
      <c r="A20" s="86"/>
      <c r="B20" s="12" t="s">
        <v>87</v>
      </c>
      <c r="C20" s="14" t="s">
        <v>58</v>
      </c>
      <c r="D20" s="34">
        <f>IF(C20="Incomplete",0,IF(C20="Yes",2,IF(C20="No",3,IF(C20="N/A",1,"ERROR"))))</f>
        <v>0</v>
      </c>
      <c r="E20" s="13"/>
      <c r="G20" s="86"/>
      <c r="H20" s="12" t="s">
        <v>87</v>
      </c>
      <c r="I20" s="14" t="s">
        <v>58</v>
      </c>
      <c r="J20" s="34">
        <f>IF(I20="Incomplete",0,IF(I20="Yes",2,IF(I20="No",3,IF(I20="N/A",1,"ERROR"))))</f>
        <v>0</v>
      </c>
      <c r="K20" s="13"/>
    </row>
    <row r="21" spans="1:11" ht="90" x14ac:dyDescent="0.25">
      <c r="A21" s="86"/>
      <c r="B21" s="12" t="s">
        <v>49</v>
      </c>
      <c r="C21" s="14" t="s">
        <v>58</v>
      </c>
      <c r="D21" s="34">
        <f>IF(C21="Incomplete",0,IF(C21="Yes",2,IF(C21="No",3,IF(C21="N/A",1,"ERROR"))))</f>
        <v>0</v>
      </c>
      <c r="E21" s="13"/>
      <c r="G21" s="86"/>
      <c r="H21" s="12" t="s">
        <v>49</v>
      </c>
      <c r="I21" s="14" t="s">
        <v>58</v>
      </c>
      <c r="J21" s="34">
        <f>IF(I21="Incomplete",0,IF(I21="Yes",2,IF(I21="No",3,IF(I21="N/A",1,"ERROR"))))</f>
        <v>0</v>
      </c>
      <c r="K21" s="13"/>
    </row>
    <row r="22" spans="1:11" ht="39" x14ac:dyDescent="0.25">
      <c r="A22" s="86"/>
      <c r="B22" s="33" t="s">
        <v>50</v>
      </c>
      <c r="C22" s="13" t="s">
        <v>58</v>
      </c>
      <c r="D22" s="34">
        <f>IF(C22="Incomplete",0,IF(C22="Fewer than 100",2,IF(C22="100-500",3,IF(C22="More than 500",4,IF(C22="N/A",1,"ERROR")))))</f>
        <v>0</v>
      </c>
      <c r="E22" s="13"/>
      <c r="G22" s="86"/>
      <c r="H22" s="33" t="s">
        <v>50</v>
      </c>
      <c r="I22" s="13" t="s">
        <v>58</v>
      </c>
      <c r="J22" s="34">
        <f>IF(I22="Incomplete",0,IF(I22="Fewer than 100",2,IF(I22="100-500",3,IF(I22="More than 500",4,IF(I22="N/A",1,"ERROR")))))</f>
        <v>0</v>
      </c>
      <c r="K22" s="13"/>
    </row>
    <row r="23" spans="1:11" x14ac:dyDescent="0.25">
      <c r="A23" s="87"/>
      <c r="B23" s="12"/>
      <c r="C23" s="15"/>
      <c r="D23" s="37">
        <f>SUM(D19:D22)</f>
        <v>0</v>
      </c>
      <c r="E23" s="13"/>
      <c r="G23" s="87"/>
      <c r="H23" s="12"/>
      <c r="I23" s="15"/>
      <c r="J23" s="37">
        <f>SUM(J19:J22)</f>
        <v>0</v>
      </c>
      <c r="K23" s="13"/>
    </row>
    <row r="24" spans="1:11" x14ac:dyDescent="0.25">
      <c r="B24" s="10"/>
      <c r="C24" s="3"/>
      <c r="D24" s="3"/>
    </row>
    <row r="25" spans="1:11" x14ac:dyDescent="0.25">
      <c r="B25" s="10"/>
      <c r="C25" s="3"/>
      <c r="D25" s="3"/>
      <c r="E25" s="3"/>
      <c r="F25" s="3"/>
      <c r="G25" s="3"/>
      <c r="H25" s="3"/>
      <c r="I25" s="3"/>
      <c r="J25" s="3"/>
    </row>
    <row r="26" spans="1:11" x14ac:dyDescent="0.25">
      <c r="B26" s="10"/>
      <c r="C26" s="3"/>
      <c r="D26" s="3"/>
    </row>
    <row r="27" spans="1:11" x14ac:dyDescent="0.25">
      <c r="B27" s="10"/>
    </row>
    <row r="28" spans="1:11" x14ac:dyDescent="0.25">
      <c r="B28" s="10"/>
    </row>
    <row r="29" spans="1:11" x14ac:dyDescent="0.25">
      <c r="B29" s="10"/>
    </row>
    <row r="30" spans="1:11" x14ac:dyDescent="0.25">
      <c r="B30" s="10"/>
    </row>
    <row r="31" spans="1:11" x14ac:dyDescent="0.25">
      <c r="B31" s="10"/>
    </row>
    <row r="32" spans="1:11" x14ac:dyDescent="0.25">
      <c r="B32" s="11"/>
    </row>
    <row r="33" spans="1:6" x14ac:dyDescent="0.25">
      <c r="A33"/>
      <c r="B33"/>
      <c r="C33"/>
      <c r="D33"/>
      <c r="F33"/>
    </row>
    <row r="34" spans="1:6" x14ac:dyDescent="0.25">
      <c r="A34"/>
      <c r="B34"/>
      <c r="C34"/>
      <c r="D34"/>
      <c r="F34"/>
    </row>
    <row r="35" spans="1:6" x14ac:dyDescent="0.25">
      <c r="A35"/>
      <c r="B35"/>
      <c r="C35"/>
      <c r="D35"/>
      <c r="F35"/>
    </row>
  </sheetData>
  <mergeCells count="13">
    <mergeCell ref="A1:D1"/>
    <mergeCell ref="A2:C2"/>
    <mergeCell ref="G2:I2"/>
    <mergeCell ref="A3:A7"/>
    <mergeCell ref="G3:G7"/>
    <mergeCell ref="A9:A11"/>
    <mergeCell ref="G9:G11"/>
    <mergeCell ref="A14:A17"/>
    <mergeCell ref="G14:G17"/>
    <mergeCell ref="A19:A23"/>
    <mergeCell ref="G19:G23"/>
    <mergeCell ref="A13:C13"/>
    <mergeCell ref="G13:J13"/>
  </mergeCells>
  <conditionalFormatting sqref="C3">
    <cfRule type="containsText" dxfId="627" priority="91" operator="containsText" text="No">
      <formula>NOT(ISERROR(SEARCH("No",C3)))</formula>
    </cfRule>
    <cfRule type="containsText" dxfId="626" priority="92" operator="containsText" text="Yes">
      <formula>NOT(ISERROR(SEARCH("Yes",C3)))</formula>
    </cfRule>
  </conditionalFormatting>
  <conditionalFormatting sqref="C19">
    <cfRule type="containsText" dxfId="625" priority="89" operator="containsText" text="No">
      <formula>NOT(ISERROR(SEARCH("No",C19)))</formula>
    </cfRule>
    <cfRule type="containsText" dxfId="624" priority="90" operator="containsText" text="Yes">
      <formula>NOT(ISERROR(SEARCH("Yes",C19)))</formula>
    </cfRule>
  </conditionalFormatting>
  <conditionalFormatting sqref="C20">
    <cfRule type="containsText" dxfId="623" priority="87" operator="containsText" text="No">
      <formula>NOT(ISERROR(SEARCH("No",C20)))</formula>
    </cfRule>
    <cfRule type="containsText" dxfId="622" priority="88" operator="containsText" text="Yes">
      <formula>NOT(ISERROR(SEARCH("Yes",C20)))</formula>
    </cfRule>
  </conditionalFormatting>
  <conditionalFormatting sqref="C22">
    <cfRule type="containsText" dxfId="621" priority="84" operator="containsText" text="More than 500">
      <formula>NOT(ISERROR(SEARCH("More than 500",C22)))</formula>
    </cfRule>
    <cfRule type="containsText" dxfId="620" priority="85" operator="containsText" text="100-500">
      <formula>NOT(ISERROR(SEARCH("100-500",C22)))</formula>
    </cfRule>
    <cfRule type="containsText" dxfId="619" priority="86" operator="containsText" text="Fewer than 100">
      <formula>NOT(ISERROR(SEARCH("Fewer than 100",C22)))</formula>
    </cfRule>
  </conditionalFormatting>
  <conditionalFormatting sqref="C14">
    <cfRule type="beginsWith" dxfId="618" priority="81" operator="beginsWith" text="Access to sufficient supplies is limited and affecting treatment capacity.">
      <formula>LEFT(C14,LEN("Access to sufficient supplies is limited and affecting treatment capacity."))="Access to sufficient supplies is limited and affecting treatment capacity."</formula>
    </cfRule>
    <cfRule type="beginsWith" dxfId="617" priority="82" operator="beginsWith" text="Able to access sufficient supplies via work-arounds.">
      <formula>LEFT(C14,LEN("Able to access sufficient supplies via work-arounds."))="Able to access sufficient supplies via work-arounds."</formula>
    </cfRule>
    <cfRule type="beginsWith" dxfId="616" priority="83" operator="beginsWith" text="Able to access sufficient supplies via expected channels.">
      <formula>LEFT(C14,LEN("Able to access sufficient supplies via expected channels."))="Able to access sufficient supplies via expected channels."</formula>
    </cfRule>
  </conditionalFormatting>
  <conditionalFormatting sqref="C5:C6">
    <cfRule type="containsText" dxfId="615" priority="75" operator="containsText" text="Greater than 20%">
      <formula>NOT(ISERROR(SEARCH("Greater than 20%",C5)))</formula>
    </cfRule>
    <cfRule type="containsText" dxfId="614" priority="76" operator="containsText" text="10% - 20%">
      <formula>NOT(ISERROR(SEARCH("10% - 20%",C5)))</formula>
    </cfRule>
    <cfRule type="containsText" dxfId="613" priority="77" operator="containsText" text="10% or less">
      <formula>NOT(ISERROR(SEARCH("10% or less",C5)))</formula>
    </cfRule>
  </conditionalFormatting>
  <conditionalFormatting sqref="C10">
    <cfRule type="containsText" dxfId="612" priority="72" operator="containsText" text="Able to treat most">
      <formula>NOT(ISERROR(SEARCH("Able to treat most",C10)))</formula>
    </cfRule>
    <cfRule type="containsText" dxfId="611" priority="73" operator="containsText" text="Able to treat critical">
      <formula>NOT(ISERROR(SEARCH("Able to treat critical",C10)))</formula>
    </cfRule>
    <cfRule type="containsText" dxfId="610" priority="74" operator="containsText" text="Not">
      <formula>NOT(ISERROR(SEARCH("Not",C10)))</formula>
    </cfRule>
  </conditionalFormatting>
  <conditionalFormatting sqref="C4">
    <cfRule type="containsText" dxfId="609" priority="70" operator="containsText" text="No">
      <formula>NOT(ISERROR(SEARCH("No",C4)))</formula>
    </cfRule>
    <cfRule type="containsText" dxfId="608" priority="71" operator="containsText" text="Yes">
      <formula>NOT(ISERROR(SEARCH("Yes",C4)))</formula>
    </cfRule>
  </conditionalFormatting>
  <conditionalFormatting sqref="C9">
    <cfRule type="containsText" dxfId="607" priority="2" operator="containsText" text="Incomplete">
      <formula>NOT(ISERROR(SEARCH("Incomplete",C9)))</formula>
    </cfRule>
    <cfRule type="containsText" dxfId="606" priority="68" operator="containsText" text="No">
      <formula>NOT(ISERROR(SEARCH("No",C9)))</formula>
    </cfRule>
    <cfRule type="containsText" dxfId="605" priority="69" operator="containsText" text="Yes">
      <formula>NOT(ISERROR(SEARCH("Yes",C9)))</formula>
    </cfRule>
  </conditionalFormatting>
  <conditionalFormatting sqref="C21">
    <cfRule type="containsText" dxfId="604" priority="66" operator="containsText" text="No">
      <formula>NOT(ISERROR(SEARCH("No",C21)))</formula>
    </cfRule>
    <cfRule type="containsText" dxfId="603" priority="67" operator="containsText" text="Yes">
      <formula>NOT(ISERROR(SEARCH("Yes",C21)))</formula>
    </cfRule>
  </conditionalFormatting>
  <conditionalFormatting sqref="D7">
    <cfRule type="cellIs" dxfId="602" priority="63" operator="between">
      <formula>8</formula>
      <formula>12</formula>
    </cfRule>
    <cfRule type="cellIs" dxfId="601" priority="64" operator="between">
      <formula>5</formula>
      <formula>7</formula>
    </cfRule>
    <cfRule type="cellIs" dxfId="600" priority="65" operator="equal">
      <formula>4</formula>
    </cfRule>
  </conditionalFormatting>
  <conditionalFormatting sqref="D11">
    <cfRule type="cellIs" dxfId="599" priority="60" operator="between">
      <formula>4</formula>
      <formula>6</formula>
    </cfRule>
    <cfRule type="cellIs" dxfId="598" priority="61" operator="equal">
      <formula>3</formula>
    </cfRule>
    <cfRule type="cellIs" dxfId="597" priority="62" operator="equal">
      <formula>2</formula>
    </cfRule>
  </conditionalFormatting>
  <conditionalFormatting sqref="C15">
    <cfRule type="beginsWith" dxfId="596" priority="57" operator="beginsWith" text="Infrastructure impacts are widespread.">
      <formula>LEFT(C15,LEN("Infrastructure impacts are widespread."))="Infrastructure impacts are widespread."</formula>
    </cfRule>
    <cfRule type="beginsWith" dxfId="595" priority="58" operator="beginsWith" text="Infrastructure impacts are scattered.">
      <formula>LEFT(C15,LEN("Infrastructure impacts are scattered."))="Infrastructure impacts are scattered."</formula>
    </cfRule>
    <cfRule type="beginsWith" dxfId="594" priority="59" operator="beginsWith" text="Infrastructure impacts are isolated and small if they exist at all.">
      <formula>LEFT(C15,LEN("Infrastructure impacts are isolated and small if they exist at all."))="Infrastructure impacts are isolated and small if they exist at all."</formula>
    </cfRule>
  </conditionalFormatting>
  <conditionalFormatting sqref="D17">
    <cfRule type="cellIs" dxfId="593" priority="54" operator="between">
      <formula>5</formula>
      <formula>9</formula>
    </cfRule>
    <cfRule type="cellIs" dxfId="592" priority="55" operator="equal">
      <formula>4</formula>
    </cfRule>
    <cfRule type="cellIs" dxfId="591" priority="56" operator="equal">
      <formula>3</formula>
    </cfRule>
  </conditionalFormatting>
  <conditionalFormatting sqref="I18">
    <cfRule type="beginsWith" dxfId="590" priority="48" operator="beginsWith" text="Serious staffing">
      <formula>LEFT(I18,LEN("Serious staffing"))="Serious staffing"</formula>
    </cfRule>
    <cfRule type="beginsWith" dxfId="589" priority="49" operator="beginsWith" text="Staff are available but">
      <formula>LEFT(I18,LEN("Staff are available but"))="Staff are available but"</formula>
    </cfRule>
    <cfRule type="beginsWith" dxfId="588" priority="50" operator="beginsWith" text="Sufficient staff">
      <formula>LEFT(I18,LEN("Sufficient staff"))="Sufficient staff"</formula>
    </cfRule>
  </conditionalFormatting>
  <conditionalFormatting sqref="I3">
    <cfRule type="containsText" dxfId="587" priority="46" operator="containsText" text="No">
      <formula>NOT(ISERROR(SEARCH("No",I3)))</formula>
    </cfRule>
    <cfRule type="containsText" dxfId="586" priority="47" operator="containsText" text="Yes">
      <formula>NOT(ISERROR(SEARCH("Yes",I3)))</formula>
    </cfRule>
  </conditionalFormatting>
  <conditionalFormatting sqref="I5:I6">
    <cfRule type="containsText" dxfId="585" priority="43" operator="containsText" text="Greater than 20%">
      <formula>NOT(ISERROR(SEARCH("Greater than 20%",I5)))</formula>
    </cfRule>
    <cfRule type="containsText" dxfId="584" priority="44" operator="containsText" text="10% - 20%">
      <formula>NOT(ISERROR(SEARCH("10% - 20%",I5)))</formula>
    </cfRule>
    <cfRule type="containsText" dxfId="583" priority="45" operator="containsText" text="10% or less">
      <formula>NOT(ISERROR(SEARCH("10% or less",I5)))</formula>
    </cfRule>
  </conditionalFormatting>
  <conditionalFormatting sqref="I4">
    <cfRule type="containsText" dxfId="582" priority="41" operator="containsText" text="No">
      <formula>NOT(ISERROR(SEARCH("No",I4)))</formula>
    </cfRule>
    <cfRule type="containsText" dxfId="581" priority="42" operator="containsText" text="Yes">
      <formula>NOT(ISERROR(SEARCH("Yes",I4)))</formula>
    </cfRule>
  </conditionalFormatting>
  <conditionalFormatting sqref="J7">
    <cfRule type="cellIs" dxfId="580" priority="38" operator="between">
      <formula>8</formula>
      <formula>12</formula>
    </cfRule>
    <cfRule type="cellIs" dxfId="579" priority="39" operator="between">
      <formula>5</formula>
      <formula>7</formula>
    </cfRule>
    <cfRule type="cellIs" dxfId="578" priority="40" operator="equal">
      <formula>4</formula>
    </cfRule>
  </conditionalFormatting>
  <conditionalFormatting sqref="I10">
    <cfRule type="containsText" dxfId="577" priority="35" operator="containsText" text="Able to treat most">
      <formula>NOT(ISERROR(SEARCH("Able to treat most",I10)))</formula>
    </cfRule>
    <cfRule type="containsText" dxfId="576" priority="36" operator="containsText" text="Able to treat critical">
      <formula>NOT(ISERROR(SEARCH("Able to treat critical",I10)))</formula>
    </cfRule>
    <cfRule type="containsText" dxfId="575" priority="37" operator="containsText" text="Not">
      <formula>NOT(ISERROR(SEARCH("Not",I10)))</formula>
    </cfRule>
  </conditionalFormatting>
  <conditionalFormatting sqref="I9">
    <cfRule type="containsText" dxfId="574" priority="1" operator="containsText" text="Incomplete">
      <formula>NOT(ISERROR(SEARCH("Incomplete",I9)))</formula>
    </cfRule>
    <cfRule type="containsText" dxfId="573" priority="33" operator="containsText" text="No">
      <formula>NOT(ISERROR(SEARCH("No",I9)))</formula>
    </cfRule>
    <cfRule type="containsText" dxfId="572" priority="34" operator="containsText" text="Yes">
      <formula>NOT(ISERROR(SEARCH("Yes",I9)))</formula>
    </cfRule>
  </conditionalFormatting>
  <conditionalFormatting sqref="J11">
    <cfRule type="cellIs" dxfId="571" priority="30" operator="between">
      <formula>4</formula>
      <formula>6</formula>
    </cfRule>
    <cfRule type="cellIs" dxfId="570" priority="31" operator="equal">
      <formula>3</formula>
    </cfRule>
    <cfRule type="cellIs" dxfId="569" priority="32" operator="equal">
      <formula>2</formula>
    </cfRule>
  </conditionalFormatting>
  <conditionalFormatting sqref="I14">
    <cfRule type="beginsWith" dxfId="568" priority="27" operator="beginsWith" text="Access to sufficient supplies is limited and affecting treatment capacity.">
      <formula>LEFT(I14,LEN("Access to sufficient supplies is limited and affecting treatment capacity."))="Access to sufficient supplies is limited and affecting treatment capacity."</formula>
    </cfRule>
    <cfRule type="beginsWith" dxfId="567" priority="28" operator="beginsWith" text="Able to access sufficient supplies via work-arounds.">
      <formula>LEFT(I14,LEN("Able to access sufficient supplies via work-arounds."))="Able to access sufficient supplies via work-arounds."</formula>
    </cfRule>
    <cfRule type="beginsWith" dxfId="566" priority="29" operator="beginsWith" text="Able to access sufficient supplies via expected channels.">
      <formula>LEFT(I14,LEN("Able to access sufficient supplies via expected channels."))="Able to access sufficient supplies via expected channels."</formula>
    </cfRule>
  </conditionalFormatting>
  <conditionalFormatting sqref="I15">
    <cfRule type="beginsWith" dxfId="565" priority="21" operator="beginsWith" text="Infrastructure impacts are widespread.">
      <formula>LEFT(I15,LEN("Infrastructure impacts are widespread."))="Infrastructure impacts are widespread."</formula>
    </cfRule>
    <cfRule type="beginsWith" dxfId="564" priority="22" operator="beginsWith" text="Infrastructure impacts are scattered.">
      <formula>LEFT(I15,LEN("Infrastructure impacts are scattered."))="Infrastructure impacts are scattered."</formula>
    </cfRule>
    <cfRule type="beginsWith" dxfId="563" priority="23" operator="beginsWith" text="Infrastructure impacts are isolated and small if they exist at all.">
      <formula>LEFT(I15,LEN("Infrastructure impacts are isolated and small if they exist at all."))="Infrastructure impacts are isolated and small if they exist at all."</formula>
    </cfRule>
  </conditionalFormatting>
  <conditionalFormatting sqref="J17">
    <cfRule type="cellIs" dxfId="562" priority="18" operator="between">
      <formula>5</formula>
      <formula>9</formula>
    </cfRule>
    <cfRule type="cellIs" dxfId="561" priority="19" operator="equal">
      <formula>4</formula>
    </cfRule>
    <cfRule type="cellIs" dxfId="560" priority="20" operator="equal">
      <formula>3</formula>
    </cfRule>
  </conditionalFormatting>
  <conditionalFormatting sqref="I19">
    <cfRule type="containsText" dxfId="559" priority="16" operator="containsText" text="No">
      <formula>NOT(ISERROR(SEARCH("No",I19)))</formula>
    </cfRule>
    <cfRule type="containsText" dxfId="558" priority="17" operator="containsText" text="Yes">
      <formula>NOT(ISERROR(SEARCH("Yes",I19)))</formula>
    </cfRule>
  </conditionalFormatting>
  <conditionalFormatting sqref="I20">
    <cfRule type="containsText" dxfId="557" priority="14" operator="containsText" text="No">
      <formula>NOT(ISERROR(SEARCH("No",I20)))</formula>
    </cfRule>
    <cfRule type="containsText" dxfId="556" priority="15" operator="containsText" text="Yes">
      <formula>NOT(ISERROR(SEARCH("Yes",I20)))</formula>
    </cfRule>
  </conditionalFormatting>
  <conditionalFormatting sqref="I22">
    <cfRule type="containsText" dxfId="555" priority="11" operator="containsText" text="More than 500">
      <formula>NOT(ISERROR(SEARCH("More than 500",I22)))</formula>
    </cfRule>
    <cfRule type="containsText" dxfId="554" priority="12" operator="containsText" text="100-500">
      <formula>NOT(ISERROR(SEARCH("100-500",I22)))</formula>
    </cfRule>
    <cfRule type="containsText" dxfId="553" priority="13" operator="containsText" text="Fewer than 100">
      <formula>NOT(ISERROR(SEARCH("Fewer than 100",I22)))</formula>
    </cfRule>
  </conditionalFormatting>
  <conditionalFormatting sqref="I21">
    <cfRule type="containsText" dxfId="552" priority="9" operator="containsText" text="No">
      <formula>NOT(ISERROR(SEARCH("No",I21)))</formula>
    </cfRule>
    <cfRule type="containsText" dxfId="551" priority="10" operator="containsText" text="Yes">
      <formula>NOT(ISERROR(SEARCH("Yes",I21)))</formula>
    </cfRule>
  </conditionalFormatting>
  <conditionalFormatting sqref="C5">
    <cfRule type="cellIs" dxfId="550" priority="5" operator="equal">
      <formula>"N/A"</formula>
    </cfRule>
  </conditionalFormatting>
  <conditionalFormatting sqref="C6 I5:I6">
    <cfRule type="cellIs" dxfId="549" priority="4" operator="equal">
      <formula>"N/A"</formula>
    </cfRule>
  </conditionalFormatting>
  <conditionalFormatting sqref="C20:C22 I20:I22">
    <cfRule type="cellIs" dxfId="548" priority="3" operator="equal">
      <formula>"N/A"</formula>
    </cfRule>
  </conditionalFormatting>
  <conditionalFormatting sqref="C16 C18">
    <cfRule type="beginsWith" dxfId="547" priority="78" operator="beginsWith" text="Serious clinical staffing">
      <formula>LEFT(C16,LEN("Serious clinical staffing"))="Serious clinical staffing"</formula>
    </cfRule>
    <cfRule type="beginsWith" dxfId="546" priority="79" operator="beginsWith" text="Clinical staff levels are reduced but able to support critical services">
      <formula>LEFT(C16,LEN("Clinical staff levels are reduced but able to support critical services"))="Clinical staff levels are reduced but able to support critical services"</formula>
    </cfRule>
    <cfRule type="beginsWith" dxfId="545" priority="80" operator="beginsWith" text="Sufficient clinical staff">
      <formula>LEFT(C16,LEN("Sufficient clinical staff"))="Sufficient clinical staff"</formula>
    </cfRule>
  </conditionalFormatting>
  <conditionalFormatting sqref="D23">
    <cfRule type="cellIs" dxfId="544" priority="51" operator="between">
      <formula>7</formula>
      <formula>12</formula>
    </cfRule>
    <cfRule type="cellIs" dxfId="543" priority="52" operator="between">
      <formula>5</formula>
      <formula>6</formula>
    </cfRule>
    <cfRule type="cellIs" dxfId="542" priority="53" operator="between">
      <formula>1</formula>
      <formula>4</formula>
    </cfRule>
  </conditionalFormatting>
  <conditionalFormatting sqref="I16">
    <cfRule type="beginsWith" dxfId="541" priority="24" operator="beginsWith" text="Serious clinical staffing">
      <formula>LEFT(I16,LEN("Serious clinical staffing"))="Serious clinical staffing"</formula>
    </cfRule>
    <cfRule type="beginsWith" dxfId="540" priority="25" operator="beginsWith" text="Clinical staff levels are reduced but able to support critical services">
      <formula>LEFT(I16,LEN("Clinical staff levels are reduced but able to support critical services"))="Clinical staff levels are reduced but able to support critical services"</formula>
    </cfRule>
    <cfRule type="beginsWith" dxfId="539" priority="26" operator="beginsWith" text="Sufficient clinical staff">
      <formula>LEFT(I16,LEN("Sufficient clinical staff"))="Sufficient clinical staff"</formula>
    </cfRule>
  </conditionalFormatting>
  <conditionalFormatting sqref="J23">
    <cfRule type="cellIs" dxfId="538" priority="6" operator="between">
      <formula>7</formula>
      <formula>12</formula>
    </cfRule>
    <cfRule type="cellIs" dxfId="537" priority="7" operator="between">
      <formula>5</formula>
      <formula>6</formula>
    </cfRule>
    <cfRule type="cellIs" dxfId="536" priority="8" operator="between">
      <formula>1</formula>
      <formula>4</formula>
    </cfRule>
  </conditionalFormatting>
  <dataValidations count="8">
    <dataValidation type="list" allowBlank="1" showInputMessage="1" showErrorMessage="1" sqref="C15 I15">
      <formula1>"Incomplete, Infrastructure impacts are isolated and small if they exist at all., Infrastructure impacts are scattered., Infrastructure impacts are widespread."</formula1>
    </dataValidation>
    <dataValidation type="list" showInputMessage="1" showErrorMessage="1" sqref="C10 I10">
      <formula1>"Incomplete, Able to treat most patients., Able to treat critical patients only., Not able to address the needs of critical patients."</formula1>
    </dataValidation>
    <dataValidation type="list" allowBlank="1" showInputMessage="1" showErrorMessage="1" sqref="C9 C3:C4 C19 I3:I4 I9 I19">
      <formula1>"Incomplete, No, Yes"</formula1>
    </dataValidation>
    <dataValidation type="list" allowBlank="1" showInputMessage="1" showErrorMessage="1" sqref="C14 I14">
      <formula1>"Incomplete, Able to access sufficient supplies via expected channels., Able to access sufficient supplies via work-arounds., Access to sufficient supplies is limited and affecting treatment capacity."</formula1>
    </dataValidation>
    <dataValidation type="list" allowBlank="1" showInputMessage="1" showErrorMessage="1" sqref="C20:C21 I20:I21">
      <formula1>"Incomplete, N/A, Yes, No"</formula1>
    </dataValidation>
    <dataValidation type="list" allowBlank="1" showInputMessage="1" showErrorMessage="1" sqref="C22 I22">
      <formula1>"Incomplete, N/A, Fewer than 100, 100-500, More than 500"</formula1>
    </dataValidation>
    <dataValidation type="list" showInputMessage="1" showErrorMessage="1" sqref="C5:C6 I5:I6">
      <formula1>"Incomplete, N/A,10% or less,10% - 20%,Greater than 20%"</formula1>
    </dataValidation>
    <dataValidation type="list" allowBlank="1" showInputMessage="1" showErrorMessage="1" sqref="I16 C16">
      <formula1>"Incomplete, Sufficient clinical staff is available., Clinical staff levels are reduced but able to support critical services., Serious clinical staffing deficit."</formula1>
    </dataValidation>
  </dataValidations>
  <printOptions gridLines="1"/>
  <pageMargins left="0.25" right="0.25"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F1" workbookViewId="0">
      <selection activeCell="F1" sqref="A1:XFD1"/>
    </sheetView>
  </sheetViews>
  <sheetFormatPr defaultRowHeight="15" x14ac:dyDescent="0.25"/>
  <cols>
    <col min="1" max="1" width="28.7109375" style="1" customWidth="1"/>
    <col min="2" max="2" width="38.7109375" style="1" customWidth="1"/>
    <col min="4" max="4" width="50.7109375" style="25" customWidth="1"/>
    <col min="6" max="6" width="28.7109375" style="1" customWidth="1"/>
    <col min="7" max="7" width="38.7109375" style="1" customWidth="1"/>
    <col min="9" max="9" width="50.7109375" customWidth="1"/>
    <col min="11" max="11" width="28.7109375" style="1" customWidth="1"/>
    <col min="12" max="12" width="38.7109375" style="1" customWidth="1"/>
    <col min="14" max="14" width="50.7109375" customWidth="1"/>
  </cols>
  <sheetData>
    <row r="1" spans="1:14" x14ac:dyDescent="0.25">
      <c r="A1" s="91" t="s">
        <v>76</v>
      </c>
      <c r="B1" s="91"/>
      <c r="F1" s="91" t="s">
        <v>76</v>
      </c>
      <c r="G1" s="91"/>
      <c r="I1" s="46" t="s">
        <v>89</v>
      </c>
    </row>
    <row r="2" spans="1:14" x14ac:dyDescent="0.25">
      <c r="A2" s="19" t="s">
        <v>8</v>
      </c>
      <c r="D2" s="59" t="s">
        <v>88</v>
      </c>
      <c r="F2" s="19" t="s">
        <v>14</v>
      </c>
      <c r="I2" s="46" t="s">
        <v>88</v>
      </c>
      <c r="K2" s="19" t="s">
        <v>15</v>
      </c>
      <c r="N2" s="46" t="s">
        <v>88</v>
      </c>
    </row>
    <row r="3" spans="1:14" x14ac:dyDescent="0.25">
      <c r="A3" s="45" t="s">
        <v>6</v>
      </c>
      <c r="B3" s="31" t="s">
        <v>58</v>
      </c>
      <c r="C3" s="47">
        <f>IF(B3="Incomplete",0,IF(B3="Site assessed structurally sound and functional.",1,IF(B3="Site has yet to be assessed but is believed to be sound and functional.",2,IF(B3="Site is not structurally sound or functional.",4,"ERROR"))))</f>
        <v>0</v>
      </c>
      <c r="D3" s="13"/>
      <c r="F3" s="49" t="s">
        <v>6</v>
      </c>
      <c r="G3" s="31" t="s">
        <v>58</v>
      </c>
      <c r="H3" s="47">
        <f>IF(G3="Incomplete",0,IF(G3="Site assessed structurally sound and functional.",1,IF(G3="Site has yet to be assessed but is believed to be sound and functional.",2,IF(G3="Site is not structurally sound or functional.",4,"ERROR"))))</f>
        <v>0</v>
      </c>
      <c r="I3" s="47"/>
      <c r="K3" s="49" t="s">
        <v>6</v>
      </c>
      <c r="L3" s="31" t="s">
        <v>58</v>
      </c>
      <c r="M3" s="47">
        <f>IF(L3="Incomplete",0,IF(L3="Site assessed structurally sound and functional.",1,IF(L3="Site has yet to be assessed but is believed to be sound and functional.",2,IF(L3="Site is not structurally sound or functional.",4,"ERROR"))))</f>
        <v>0</v>
      </c>
      <c r="N3" s="47"/>
    </row>
    <row r="4" spans="1:14" x14ac:dyDescent="0.25">
      <c r="A4" s="20"/>
      <c r="B4" s="17"/>
      <c r="F4" s="20"/>
      <c r="G4" s="17"/>
      <c r="K4" s="20"/>
      <c r="L4" s="17"/>
    </row>
    <row r="5" spans="1:14" x14ac:dyDescent="0.25">
      <c r="A5" s="45" t="s">
        <v>5</v>
      </c>
      <c r="B5" s="21" t="s">
        <v>58</v>
      </c>
      <c r="C5" s="47">
        <f>IF(B5="Incomplete", 0,IF(B5="Potable water is available/wastewater lines are functional.",1,IF(B5="Potable water can be delivered/wastewater lines are functional OR potable water is available/portable sanitation can be provided.",2,IF(B5="Neither potable water nor sanitation is available.",4,"ERROR"))))</f>
        <v>0</v>
      </c>
      <c r="D5" s="13"/>
      <c r="F5" s="49" t="s">
        <v>5</v>
      </c>
      <c r="G5" s="21" t="s">
        <v>58</v>
      </c>
      <c r="H5" s="47">
        <f>IF(G5="Incomplete", 0,IF(G5="Potable water is available/wastewater lines are functional.",1,IF(G5="Potable water can be delivered/wastewater lines are functional OR potable water is available/portable sanitation can be provided.",2,IF(G5="Neither potable water nor sanitation is available.",4,"ERROR"))))</f>
        <v>0</v>
      </c>
      <c r="I5" s="47"/>
      <c r="K5" s="49" t="s">
        <v>5</v>
      </c>
      <c r="L5" s="21" t="s">
        <v>58</v>
      </c>
      <c r="M5" s="47">
        <f>IF(L5="Incomplete", 0,IF(L5="Potable water is available/wastewater lines are functional.",1,IF(L5="Potable water can be delivered/wastewater lines are functional OR potable water is available/portable sanitation can be provided.",2,IF(L5="Neither potable water nor sanitation is available.",4,"ERROR"))))</f>
        <v>0</v>
      </c>
      <c r="N5" s="47"/>
    </row>
    <row r="6" spans="1:14" x14ac:dyDescent="0.25">
      <c r="A6" s="20"/>
      <c r="B6" s="18"/>
      <c r="F6" s="20"/>
      <c r="G6" s="18"/>
      <c r="K6" s="20"/>
      <c r="L6" s="18"/>
    </row>
    <row r="7" spans="1:14" x14ac:dyDescent="0.25">
      <c r="A7" s="45" t="s">
        <v>4</v>
      </c>
      <c r="B7" s="32" t="s">
        <v>58</v>
      </c>
      <c r="C7" s="47">
        <f>IF(B7="Incomplete",0,IF(B7="Grid power is available.",1,IF(B7="Grid power is unavailable but generator power is available with sufficient access to fuel.",2,IF(B7="Neither grid nor generator power is available.",4,"ERROR"))))</f>
        <v>0</v>
      </c>
      <c r="D7" s="13"/>
      <c r="F7" s="49" t="s">
        <v>4</v>
      </c>
      <c r="G7" s="32" t="s">
        <v>58</v>
      </c>
      <c r="H7" s="47">
        <f>IF(G7="Incomplete",0,IF(G7="Grid power is available.",1,IF(G7="Grid power is unavailable but generator power is available with sufficient access to fuel.",2,IF(G7="Neither grid nor generator power is available.",4,"ERROR"))))</f>
        <v>0</v>
      </c>
      <c r="I7" s="47"/>
      <c r="K7" s="49" t="s">
        <v>4</v>
      </c>
      <c r="L7" s="32" t="s">
        <v>58</v>
      </c>
      <c r="M7" s="47">
        <f>IF(L7="Incomplete",0,IF(L7="Grid power is available.",1,IF(L7="Grid power is unavailable but generator power is available with sufficient access to fuel.",2,IF(L7="Neither grid nor generator power is available.",4,"ERROR"))))</f>
        <v>0</v>
      </c>
      <c r="N7" s="47"/>
    </row>
    <row r="8" spans="1:14" x14ac:dyDescent="0.25">
      <c r="A8" s="20"/>
      <c r="B8" s="18"/>
      <c r="F8" s="20"/>
      <c r="G8" s="18"/>
      <c r="K8" s="20"/>
      <c r="L8" s="18"/>
    </row>
    <row r="9" spans="1:14" ht="45" customHeight="1" x14ac:dyDescent="0.25">
      <c r="A9" s="93" t="s">
        <v>0</v>
      </c>
      <c r="B9" s="21" t="s">
        <v>58</v>
      </c>
      <c r="C9" s="47">
        <f>IF(B9="Incomplete",0,IF(B9="Sufficient medical staff is available now.",1,IF(B9="Sufficient medical staff will be available in 48 hours.",2,IF(B9="Sufficient medical staff is not available locally.",3,"ERROR"))))</f>
        <v>0</v>
      </c>
      <c r="D9" s="13"/>
      <c r="F9" s="93" t="s">
        <v>0</v>
      </c>
      <c r="G9" s="21" t="s">
        <v>58</v>
      </c>
      <c r="H9" s="47">
        <f>IF(G9="Incomplete",0,IF(G9="Sufficient medical staff is available now.",1,IF(G9="Sufficient medical staff will be available in 48 hours.",2,IF(G9="Sufficient medical staff is not available locally.",3,"ERROR"))))</f>
        <v>0</v>
      </c>
      <c r="I9" s="47"/>
      <c r="K9" s="93" t="s">
        <v>0</v>
      </c>
      <c r="L9" s="21" t="s">
        <v>58</v>
      </c>
      <c r="M9" s="47">
        <f>IF(L9="Incomplete",0,IF(L9="Sufficient medical staff is available now.",1,IF(L9="Sufficient medical staff will be available in 48 hours.",2,IF(L9="Sufficient medical staff is not available locally.",3,"ERROR"))))</f>
        <v>0</v>
      </c>
      <c r="N9" s="47"/>
    </row>
    <row r="10" spans="1:14" ht="30" customHeight="1" x14ac:dyDescent="0.25">
      <c r="A10" s="93"/>
      <c r="B10" s="21" t="s">
        <v>58</v>
      </c>
      <c r="C10" s="47">
        <f>IF(B10="Incomplete",0,IF(B10="Staff can access available sites on their own.",1,IF(B10="Staff can access available sites with assistance (group transportation or escorts).",2,IF(B10="Staff cannot access available sites.",4,"ERROR"))))</f>
        <v>0</v>
      </c>
      <c r="D10" s="13"/>
      <c r="F10" s="93"/>
      <c r="G10" s="21" t="s">
        <v>58</v>
      </c>
      <c r="H10" s="47">
        <f>IF(G10="Incomplete",0,IF(G10="Staff can access available sites on their own.",1,IF(G10="Staff can access available sites with assistance (group transportation or escorts).",2,IF(G10="Staff cannot access available sites.",4,"ERROR"))))</f>
        <v>0</v>
      </c>
      <c r="I10" s="47"/>
      <c r="K10" s="93"/>
      <c r="L10" s="21" t="s">
        <v>58</v>
      </c>
      <c r="M10" s="47">
        <f>IF(L10="Incomplete",0,IF(L10="Staff can access available sites on their own.",1,IF(L10="Staff can access available sites with assistance (group transportation or escorts).",2,IF(L10="Staff cannot access available sites.",4,"ERROR"))))</f>
        <v>0</v>
      </c>
      <c r="N10" s="47"/>
    </row>
    <row r="11" spans="1:14" x14ac:dyDescent="0.25">
      <c r="A11" s="20"/>
      <c r="B11" s="18"/>
      <c r="F11" s="20"/>
      <c r="G11" s="18"/>
      <c r="K11" s="20"/>
      <c r="L11" s="18"/>
    </row>
    <row r="12" spans="1:14" ht="30" customHeight="1" x14ac:dyDescent="0.25">
      <c r="A12" s="93" t="s">
        <v>1</v>
      </c>
      <c r="B12" s="21" t="s">
        <v>58</v>
      </c>
      <c r="C12" s="47">
        <f>IF(B12="Incomplete",0,IF(B12="Medical suppliers are able to move supplies to sites quickly.",1,IF(B12="Medical suppliers are able to move supplies to sites within 48 hours.",2,IF(B12="Medical suppliers are either not operational or are unable to move supplies to sites.",4,"ERROR"))))</f>
        <v>0</v>
      </c>
      <c r="D12" s="13"/>
      <c r="F12" s="93" t="s">
        <v>1</v>
      </c>
      <c r="G12" s="21" t="s">
        <v>58</v>
      </c>
      <c r="H12" s="47">
        <f>IF(G12="Incomplete",0,IF(G12="Medical suppliers are able to move supplies to sites quickly.",1,IF(G12="Medical suppliers are able to move supplies to sites within 48 hours.",2,IF(G12="Medical suppliers are either not operational or are unable to move supplies to sites.",4,"ERROR"))))</f>
        <v>0</v>
      </c>
      <c r="I12" s="47"/>
      <c r="K12" s="93" t="s">
        <v>1</v>
      </c>
      <c r="L12" s="21" t="s">
        <v>58</v>
      </c>
      <c r="M12" s="47">
        <f>IF(L12="Incomplete",0,IF(L12="Medical suppliers are able to move supplies to sites quickly.",1,IF(L12="Medical suppliers are able to move supplies to sites within 48 hours.",2,IF(L12="Medical suppliers are either not operational or are unable to move supplies to sites.",4,"ERROR"))))</f>
        <v>0</v>
      </c>
      <c r="N12" s="47"/>
    </row>
    <row r="13" spans="1:14" ht="30" customHeight="1" x14ac:dyDescent="0.25">
      <c r="A13" s="93"/>
      <c r="B13" s="21" t="s">
        <v>58</v>
      </c>
      <c r="C13" s="47">
        <f>IF(B13="Incomplete",0,IF(B13="Local EOCs can coordinate ACF/FMS non-medical logistical needs.",1,IF(B13="Local EOCs can coordinate some ACF/FMS non-medical logistical support.",2,IF(B13="Local EOCs cannot coordinate any ACF/FMS non-medical logistical needs.",3,"ERROR"))))</f>
        <v>0</v>
      </c>
      <c r="D13" s="13"/>
      <c r="F13" s="93"/>
      <c r="G13" s="21" t="s">
        <v>58</v>
      </c>
      <c r="H13" s="47">
        <f>IF(G13="Incomplete",0,IF(G13="Local EOCs can coordinate ACF/FMS non-medical logistical needs.",1,IF(G13="Local EOCs can coordinate some ACF/FMS non-medical logistical support.",2,IF(G13="Local EOCs cannot coordinate any ACF/FMS non-medical logistical needs.",3,"ERROR"))))</f>
        <v>0</v>
      </c>
      <c r="I13" s="47"/>
      <c r="K13" s="93"/>
      <c r="L13" s="21" t="s">
        <v>58</v>
      </c>
      <c r="M13" s="47">
        <f>IF(L13="Incomplete",0,IF(L13="Local EOCs can coordinate ACF/FMS non-medical logistical needs.",1,IF(L13="Local EOCs can coordinate some ACF/FMS non-medical logistical support.",2,IF(L13="Local EOCs cannot coordinate any ACF/FMS non-medical logistical needs.",3,"ERROR"))))</f>
        <v>0</v>
      </c>
      <c r="N13" s="47"/>
    </row>
    <row r="14" spans="1:14" x14ac:dyDescent="0.25">
      <c r="A14" s="16"/>
      <c r="B14" s="4"/>
      <c r="F14" s="16"/>
      <c r="G14" s="4"/>
      <c r="K14" s="16"/>
      <c r="L14" s="4"/>
    </row>
    <row r="15" spans="1:14" ht="30" x14ac:dyDescent="0.25">
      <c r="A15" s="24" t="s">
        <v>9</v>
      </c>
      <c r="B15" s="56" t="s">
        <v>58</v>
      </c>
      <c r="C15" s="57"/>
      <c r="D15" s="13"/>
      <c r="F15" s="24" t="s">
        <v>9</v>
      </c>
      <c r="G15" s="56" t="s">
        <v>58</v>
      </c>
      <c r="H15" s="57"/>
      <c r="I15" s="47"/>
      <c r="K15" s="24" t="s">
        <v>9</v>
      </c>
      <c r="L15" s="56" t="s">
        <v>58</v>
      </c>
      <c r="M15" s="57"/>
      <c r="N15" s="47"/>
    </row>
    <row r="16" spans="1:14" x14ac:dyDescent="0.25">
      <c r="A16" s="16"/>
      <c r="B16" s="4"/>
      <c r="F16" s="16"/>
      <c r="G16" s="4"/>
      <c r="K16" s="16"/>
      <c r="L16" s="4"/>
    </row>
    <row r="17" spans="1:12" x14ac:dyDescent="0.25">
      <c r="A17" s="38"/>
      <c r="B17" s="14" t="s">
        <v>13</v>
      </c>
      <c r="F17" s="38"/>
      <c r="G17" s="14" t="s">
        <v>13</v>
      </c>
      <c r="K17" s="38"/>
      <c r="L17" s="14" t="s">
        <v>13</v>
      </c>
    </row>
    <row r="18" spans="1:12" x14ac:dyDescent="0.25">
      <c r="A18" s="39"/>
      <c r="B18" s="14" t="s">
        <v>51</v>
      </c>
      <c r="F18" s="39"/>
      <c r="G18" s="14" t="s">
        <v>51</v>
      </c>
      <c r="K18" s="39"/>
      <c r="L18" s="14" t="s">
        <v>51</v>
      </c>
    </row>
    <row r="19" spans="1:12" x14ac:dyDescent="0.25">
      <c r="A19" s="40"/>
      <c r="B19" s="14" t="s">
        <v>52</v>
      </c>
      <c r="F19" s="40"/>
      <c r="G19" s="14" t="s">
        <v>52</v>
      </c>
      <c r="K19" s="40"/>
      <c r="L19" s="14" t="s">
        <v>52</v>
      </c>
    </row>
    <row r="20" spans="1:12" x14ac:dyDescent="0.25">
      <c r="A20" s="41"/>
      <c r="B20" s="14" t="s">
        <v>11</v>
      </c>
      <c r="F20" s="41"/>
      <c r="G20" s="14" t="s">
        <v>11</v>
      </c>
      <c r="K20" s="41"/>
      <c r="L20" s="14" t="s">
        <v>11</v>
      </c>
    </row>
    <row r="21" spans="1:12" x14ac:dyDescent="0.25">
      <c r="A21" s="16"/>
      <c r="B21" s="4"/>
      <c r="F21" s="16"/>
      <c r="G21" s="4"/>
      <c r="K21" s="16"/>
      <c r="L21" s="4"/>
    </row>
    <row r="22" spans="1:12" x14ac:dyDescent="0.25">
      <c r="A22" s="92"/>
      <c r="B22" s="92"/>
      <c r="F22" s="92"/>
      <c r="G22" s="92"/>
      <c r="K22" s="92"/>
      <c r="L22" s="92"/>
    </row>
    <row r="23" spans="1:12" x14ac:dyDescent="0.25">
      <c r="A23" s="16"/>
      <c r="B23" s="4"/>
      <c r="F23" s="16"/>
      <c r="G23" s="4"/>
      <c r="K23" s="16"/>
      <c r="L23" s="4"/>
    </row>
    <row r="24" spans="1:12" x14ac:dyDescent="0.25">
      <c r="A24" s="6"/>
      <c r="B24" s="4"/>
      <c r="F24" s="6"/>
      <c r="G24" s="4"/>
      <c r="K24" s="6"/>
      <c r="L24" s="4"/>
    </row>
    <row r="25" spans="1:12" x14ac:dyDescent="0.25">
      <c r="A25" s="7"/>
      <c r="B25" s="4"/>
      <c r="F25" s="7"/>
      <c r="G25" s="4"/>
      <c r="K25" s="7"/>
      <c r="L25" s="4"/>
    </row>
    <row r="26" spans="1:12" x14ac:dyDescent="0.25">
      <c r="A26" s="5"/>
      <c r="B26" s="4"/>
      <c r="F26" s="5"/>
      <c r="G26" s="4"/>
      <c r="K26" s="5"/>
      <c r="L26" s="4"/>
    </row>
    <row r="27" spans="1:12" x14ac:dyDescent="0.25">
      <c r="A27" s="5"/>
      <c r="B27" s="4"/>
      <c r="F27" s="5"/>
      <c r="G27" s="4"/>
      <c r="K27" s="5"/>
      <c r="L27" s="4"/>
    </row>
    <row r="28" spans="1:12" x14ac:dyDescent="0.25">
      <c r="A28" s="5"/>
      <c r="B28" s="4"/>
      <c r="F28" s="5"/>
      <c r="G28" s="4"/>
      <c r="K28" s="5"/>
      <c r="L28" s="4"/>
    </row>
    <row r="29" spans="1:12" x14ac:dyDescent="0.25">
      <c r="A29" s="5"/>
      <c r="B29" s="4"/>
      <c r="F29" s="5"/>
      <c r="G29" s="4"/>
      <c r="K29" s="5"/>
      <c r="L29" s="4"/>
    </row>
    <row r="30" spans="1:12" x14ac:dyDescent="0.25">
      <c r="A30" s="6"/>
      <c r="B30" s="4"/>
      <c r="F30" s="6"/>
      <c r="G30" s="4"/>
      <c r="K30" s="6"/>
      <c r="L30" s="4"/>
    </row>
    <row r="31" spans="1:12" x14ac:dyDescent="0.25">
      <c r="A31" s="6"/>
      <c r="B31" s="4"/>
      <c r="F31" s="6"/>
      <c r="G31" s="4"/>
      <c r="K31" s="6"/>
      <c r="L31" s="4"/>
    </row>
    <row r="32" spans="1:12" x14ac:dyDescent="0.25">
      <c r="A32" s="5"/>
      <c r="B32" s="4"/>
      <c r="F32" s="5"/>
      <c r="G32" s="4"/>
      <c r="K32" s="5"/>
      <c r="L32" s="4"/>
    </row>
    <row r="33" spans="1:12" x14ac:dyDescent="0.25">
      <c r="A33" s="6"/>
      <c r="B33" s="4"/>
      <c r="F33" s="6"/>
      <c r="G33" s="4"/>
      <c r="K33" s="6"/>
      <c r="L33" s="4"/>
    </row>
    <row r="34" spans="1:12" x14ac:dyDescent="0.25">
      <c r="A34" s="5"/>
      <c r="B34" s="4"/>
      <c r="F34" s="5"/>
      <c r="G34" s="4"/>
      <c r="K34" s="5"/>
      <c r="L34" s="4"/>
    </row>
    <row r="35" spans="1:12" x14ac:dyDescent="0.25">
      <c r="A35" s="6"/>
      <c r="B35" s="4"/>
      <c r="F35" s="6"/>
      <c r="G35" s="4"/>
      <c r="K35" s="6"/>
      <c r="L35" s="4"/>
    </row>
    <row r="36" spans="1:12" x14ac:dyDescent="0.25">
      <c r="A36" s="6"/>
      <c r="B36" s="4"/>
      <c r="F36" s="6"/>
      <c r="G36" s="4"/>
      <c r="K36" s="6"/>
      <c r="L36" s="4"/>
    </row>
    <row r="37" spans="1:12" x14ac:dyDescent="0.25">
      <c r="A37" s="5"/>
      <c r="B37" s="4"/>
      <c r="F37" s="5"/>
      <c r="G37" s="4"/>
      <c r="K37" s="5"/>
      <c r="L37" s="4"/>
    </row>
    <row r="38" spans="1:12" x14ac:dyDescent="0.25">
      <c r="A38" s="6"/>
      <c r="B38" s="4"/>
      <c r="F38" s="6"/>
      <c r="G38" s="4"/>
      <c r="K38" s="6"/>
      <c r="L38" s="4"/>
    </row>
    <row r="39" spans="1:12" x14ac:dyDescent="0.25">
      <c r="A39" s="6"/>
      <c r="B39" s="4"/>
      <c r="F39" s="6"/>
      <c r="G39" s="4"/>
      <c r="K39" s="6"/>
      <c r="L39" s="4"/>
    </row>
    <row r="40" spans="1:12" x14ac:dyDescent="0.25">
      <c r="A40" s="5"/>
      <c r="B40" s="4"/>
      <c r="F40" s="5"/>
      <c r="G40" s="4"/>
      <c r="K40" s="5"/>
      <c r="L40" s="4"/>
    </row>
    <row r="41" spans="1:12" x14ac:dyDescent="0.25">
      <c r="A41" s="6"/>
      <c r="B41" s="4"/>
      <c r="F41" s="6"/>
      <c r="G41" s="4"/>
      <c r="K41" s="6"/>
      <c r="L41" s="4"/>
    </row>
    <row r="42" spans="1:12" x14ac:dyDescent="0.25">
      <c r="A42" s="6"/>
      <c r="B42" s="4"/>
      <c r="F42" s="6"/>
      <c r="G42" s="4"/>
      <c r="K42" s="6"/>
      <c r="L42" s="4"/>
    </row>
    <row r="43" spans="1:12" x14ac:dyDescent="0.25">
      <c r="A43" s="4"/>
      <c r="B43" s="4"/>
      <c r="F43" s="4"/>
      <c r="G43" s="4"/>
      <c r="K43" s="4"/>
      <c r="L43" s="4"/>
    </row>
    <row r="44" spans="1:12" x14ac:dyDescent="0.25">
      <c r="A44" s="7"/>
      <c r="B44" s="7"/>
      <c r="F44" s="7"/>
      <c r="G44" s="7"/>
      <c r="K44" s="7"/>
      <c r="L44" s="7"/>
    </row>
    <row r="45" spans="1:12" x14ac:dyDescent="0.25">
      <c r="A45" s="4"/>
      <c r="B45" s="4"/>
      <c r="F45" s="4"/>
      <c r="G45" s="4"/>
      <c r="K45" s="4"/>
      <c r="L45" s="4"/>
    </row>
    <row r="46" spans="1:12" x14ac:dyDescent="0.25">
      <c r="A46" s="4"/>
      <c r="B46" s="4"/>
      <c r="F46" s="4"/>
      <c r="G46" s="4"/>
      <c r="K46" s="4"/>
      <c r="L46" s="4"/>
    </row>
    <row r="47" spans="1:12" x14ac:dyDescent="0.25">
      <c r="A47" s="4"/>
      <c r="B47" s="4"/>
      <c r="F47" s="4"/>
      <c r="G47" s="4"/>
      <c r="K47" s="4"/>
      <c r="L47" s="4"/>
    </row>
    <row r="48" spans="1:12" x14ac:dyDescent="0.25">
      <c r="A48" s="4"/>
      <c r="B48" s="4"/>
      <c r="F48" s="4"/>
      <c r="G48" s="4"/>
      <c r="K48" s="4"/>
      <c r="L48" s="4"/>
    </row>
  </sheetData>
  <mergeCells count="11">
    <mergeCell ref="A1:B1"/>
    <mergeCell ref="A22:B22"/>
    <mergeCell ref="F22:G22"/>
    <mergeCell ref="K22:L22"/>
    <mergeCell ref="A9:A10"/>
    <mergeCell ref="F9:F10"/>
    <mergeCell ref="K9:K10"/>
    <mergeCell ref="A12:A13"/>
    <mergeCell ref="F12:F13"/>
    <mergeCell ref="K12:K13"/>
    <mergeCell ref="F1:G1"/>
  </mergeCells>
  <conditionalFormatting sqref="B5:B6">
    <cfRule type="beginsWith" dxfId="535" priority="425" operator="beginsWith" text="Neither potable water">
      <formula>LEFT(B5,LEN("Neither potable water"))="Neither potable water"</formula>
    </cfRule>
    <cfRule type="beginsWith" dxfId="534" priority="426" operator="beginsWith" text="Potable water can be delivered">
      <formula>LEFT(B5,LEN("Potable water can be delivered"))="Potable water can be delivered"</formula>
    </cfRule>
    <cfRule type="beginsWith" dxfId="533" priority="427" operator="beginsWith" text="Potable water is available">
      <formula>LEFT(B5,LEN("Potable water is available"))="Potable water is available"</formula>
    </cfRule>
  </conditionalFormatting>
  <conditionalFormatting sqref="B7:B8">
    <cfRule type="beginsWith" dxfId="532" priority="422" operator="beginsWith" text="Neither grid nor generator">
      <formula>LEFT(B7,LEN("Neither grid nor generator"))="Neither grid nor generator"</formula>
    </cfRule>
    <cfRule type="beginsWith" dxfId="531" priority="423" operator="beginsWith" text="Grid power is unavailable but">
      <formula>LEFT(B7,LEN("Grid power is unavailable but"))="Grid power is unavailable but"</formula>
    </cfRule>
    <cfRule type="beginsWith" dxfId="530" priority="424" operator="beginsWith" text="Grid power is available.">
      <formula>LEFT(B7,LEN("Grid power is available."))="Grid power is available."</formula>
    </cfRule>
  </conditionalFormatting>
  <conditionalFormatting sqref="B9">
    <cfRule type="beginsWith" dxfId="529" priority="419" operator="beginsWith" text="Sufficient medical staff is not">
      <formula>LEFT(B9,LEN("Sufficient medical staff is not"))="Sufficient medical staff is not"</formula>
    </cfRule>
    <cfRule type="beginsWith" dxfId="528" priority="420" operator="beginsWith" text="Sufficient medical staff will be">
      <formula>LEFT(B9,LEN("Sufficient medical staff will be"))="Sufficient medical staff will be"</formula>
    </cfRule>
    <cfRule type="beginsWith" dxfId="527" priority="421" operator="beginsWith" text="Sufficient medical staff is available now">
      <formula>LEFT(B9,LEN("Sufficient medical staff is available now"))="Sufficient medical staff is available now"</formula>
    </cfRule>
  </conditionalFormatting>
  <conditionalFormatting sqref="B10">
    <cfRule type="beginsWith" dxfId="526" priority="416" operator="beginsWith" text="Staff cannot">
      <formula>LEFT(B10,LEN("Staff cannot"))="Staff cannot"</formula>
    </cfRule>
    <cfRule type="beginsWith" dxfId="525" priority="417" operator="beginsWith" text="Staff can access available sites with assistance">
      <formula>LEFT(B10,LEN("Staff can access available sites with assistance"))="Staff can access available sites with assistance"</formula>
    </cfRule>
    <cfRule type="beginsWith" dxfId="524" priority="418" operator="beginsWith" text="Staff can access available sites on their own">
      <formula>LEFT(B10,LEN("Staff can access available sites on their own"))="Staff can access available sites on their own"</formula>
    </cfRule>
  </conditionalFormatting>
  <conditionalFormatting sqref="B12">
    <cfRule type="beginsWith" dxfId="523" priority="413" operator="beginsWith" text="Medical suppliers are either ">
      <formula>LEFT(B12,LEN("Medical suppliers are either "))="Medical suppliers are either "</formula>
    </cfRule>
    <cfRule type="containsText" dxfId="522" priority="414" operator="containsText" text="48 hours">
      <formula>NOT(ISERROR(SEARCH("48 hours",B12)))</formula>
    </cfRule>
    <cfRule type="beginsWith" dxfId="521" priority="415" operator="beginsWith" text="Medical suppliers are able to move supplies to sites quickly.">
      <formula>LEFT(B12,LEN("Medical suppliers are able to move supplies to sites quickly."))="Medical suppliers are able to move supplies to sites quickly."</formula>
    </cfRule>
  </conditionalFormatting>
  <conditionalFormatting sqref="B13">
    <cfRule type="beginsWith" dxfId="520" priority="410" operator="beginsWith" text="Local EOCs cannot">
      <formula>LEFT(B13,LEN("Local EOCs cannot"))="Local EOCs cannot"</formula>
    </cfRule>
    <cfRule type="containsText" dxfId="519" priority="411" operator="containsText" text="Local EOCs can coordinate some">
      <formula>NOT(ISERROR(SEARCH("Local EOCs can coordinate some",B13)))</formula>
    </cfRule>
    <cfRule type="beginsWith" dxfId="518" priority="412" operator="beginsWith" text="Local EOCs can coordinate ACF">
      <formula>LEFT(B13,LEN("Local EOCs can coordinate ACF"))="Local EOCs can coordinate ACF"</formula>
    </cfRule>
  </conditionalFormatting>
  <conditionalFormatting sqref="B3">
    <cfRule type="beginsWith" dxfId="517" priority="428" operator="beginsWith" text="Site is not structurally sound">
      <formula>LEFT(B3,LEN("Site is not structurally sound"))="Site is not structurally sound"</formula>
    </cfRule>
    <cfRule type="beginsWith" dxfId="516" priority="429" operator="beginsWith" text="Site has yet to be assessed">
      <formula>LEFT(B3,LEN("Site has yet to be assessed"))="Site has yet to be assessed"</formula>
    </cfRule>
    <cfRule type="beginsWith" dxfId="515" priority="430" operator="beginsWith" text="Site assessed structurally sound">
      <formula>LEFT(B3,LEN("Site assessed structurally sound"))="Site assessed structurally sound"</formula>
    </cfRule>
  </conditionalFormatting>
  <conditionalFormatting sqref="G5:G6">
    <cfRule type="beginsWith" dxfId="514" priority="167" operator="beginsWith" text="Neither potable water">
      <formula>LEFT(G5,LEN("Neither potable water"))="Neither potable water"</formula>
    </cfRule>
    <cfRule type="beginsWith" dxfId="513" priority="168" operator="beginsWith" text="Potable water can be delivered">
      <formula>LEFT(G5,LEN("Potable water can be delivered"))="Potable water can be delivered"</formula>
    </cfRule>
    <cfRule type="beginsWith" dxfId="512" priority="169" operator="beginsWith" text="Potable water is available">
      <formula>LEFT(G5,LEN("Potable water is available"))="Potable water is available"</formula>
    </cfRule>
  </conditionalFormatting>
  <conditionalFormatting sqref="G7:G8">
    <cfRule type="beginsWith" dxfId="511" priority="164" operator="beginsWith" text="Neither grid nor generator">
      <formula>LEFT(G7,LEN("Neither grid nor generator"))="Neither grid nor generator"</formula>
    </cfRule>
    <cfRule type="beginsWith" dxfId="510" priority="165" operator="beginsWith" text="Grid power is unavailable but">
      <formula>LEFT(G7,LEN("Grid power is unavailable but"))="Grid power is unavailable but"</formula>
    </cfRule>
    <cfRule type="beginsWith" dxfId="509" priority="166" operator="beginsWith" text="Grid power is available.">
      <formula>LEFT(G7,LEN("Grid power is available."))="Grid power is available."</formula>
    </cfRule>
  </conditionalFormatting>
  <conditionalFormatting sqref="G9">
    <cfRule type="beginsWith" dxfId="508" priority="161" operator="beginsWith" text="Sufficient medical staff is not">
      <formula>LEFT(G9,LEN("Sufficient medical staff is not"))="Sufficient medical staff is not"</formula>
    </cfRule>
    <cfRule type="beginsWith" dxfId="507" priority="162" operator="beginsWith" text="Sufficient medical staff will be">
      <formula>LEFT(G9,LEN("Sufficient medical staff will be"))="Sufficient medical staff will be"</formula>
    </cfRule>
    <cfRule type="beginsWith" dxfId="506" priority="163" operator="beginsWith" text="Sufficient medical staff is available now">
      <formula>LEFT(G9,LEN("Sufficient medical staff is available now"))="Sufficient medical staff is available now"</formula>
    </cfRule>
  </conditionalFormatting>
  <conditionalFormatting sqref="G10">
    <cfRule type="beginsWith" dxfId="505" priority="158" operator="beginsWith" text="Staff cannot">
      <formula>LEFT(G10,LEN("Staff cannot"))="Staff cannot"</formula>
    </cfRule>
    <cfRule type="beginsWith" dxfId="504" priority="159" operator="beginsWith" text="Staff can access available sites with assistance">
      <formula>LEFT(G10,LEN("Staff can access available sites with assistance"))="Staff can access available sites with assistance"</formula>
    </cfRule>
    <cfRule type="beginsWith" dxfId="503" priority="160" operator="beginsWith" text="Staff can access available sites on their own">
      <formula>LEFT(G10,LEN("Staff can access available sites on their own"))="Staff can access available sites on their own"</formula>
    </cfRule>
  </conditionalFormatting>
  <conditionalFormatting sqref="G12">
    <cfRule type="beginsWith" dxfId="502" priority="155" operator="beginsWith" text="Medical suppliers are either ">
      <formula>LEFT(G12,LEN("Medical suppliers are either "))="Medical suppliers are either "</formula>
    </cfRule>
    <cfRule type="containsText" dxfId="501" priority="156" operator="containsText" text="48 hours">
      <formula>NOT(ISERROR(SEARCH("48 hours",G12)))</formula>
    </cfRule>
    <cfRule type="beginsWith" dxfId="500" priority="157" operator="beginsWith" text="Medical suppliers are able to move supplies to sites quickly">
      <formula>LEFT(G12,LEN("Medical suppliers are able to move supplies to sites quickly"))="Medical suppliers are able to move supplies to sites quickly"</formula>
    </cfRule>
  </conditionalFormatting>
  <conditionalFormatting sqref="G13">
    <cfRule type="beginsWith" dxfId="499" priority="152" operator="beginsWith" text="Local EOCs cannot">
      <formula>LEFT(G13,LEN("Local EOCs cannot"))="Local EOCs cannot"</formula>
    </cfRule>
    <cfRule type="beginsWith" dxfId="498" priority="153" operator="beginsWith" text="Local EOCs can coordinate some">
      <formula>LEFT(G13,LEN("Local EOCs can coordinate some"))="Local EOCs can coordinate some"</formula>
    </cfRule>
    <cfRule type="beginsWith" dxfId="497" priority="154" operator="beginsWith" text="Local EOCs can coordinate ACF">
      <formula>LEFT(G13,LEN("Local EOCs can coordinate ACF"))="Local EOCs can coordinate ACF"</formula>
    </cfRule>
  </conditionalFormatting>
  <conditionalFormatting sqref="G3">
    <cfRule type="containsText" dxfId="496" priority="3" operator="containsText" text="Incomplete">
      <formula>NOT(ISERROR(SEARCH("Incomplete",G3)))</formula>
    </cfRule>
    <cfRule type="beginsWith" dxfId="495" priority="170" operator="beginsWith" text="Site is not structurally sound">
      <formula>LEFT(G3,LEN("Site is not structurally sound"))="Site is not structurally sound"</formula>
    </cfRule>
    <cfRule type="beginsWith" dxfId="494" priority="171" operator="beginsWith" text="Site has yet to be assessed">
      <formula>LEFT(G3,LEN("Site has yet to be assessed"))="Site has yet to be assessed"</formula>
    </cfRule>
    <cfRule type="beginsWith" dxfId="493" priority="172" operator="beginsWith" text="Site assessed structurally sound">
      <formula>LEFT(G3,LEN("Site assessed structurally sound"))="Site assessed structurally sound"</formula>
    </cfRule>
  </conditionalFormatting>
  <conditionalFormatting sqref="L5:L6">
    <cfRule type="beginsWith" dxfId="492" priority="125" operator="beginsWith" text="Neither potable water">
      <formula>LEFT(L5,LEN("Neither potable water"))="Neither potable water"</formula>
    </cfRule>
    <cfRule type="beginsWith" dxfId="491" priority="126" operator="beginsWith" text="Potable water can be delivered">
      <formula>LEFT(L5,LEN("Potable water can be delivered"))="Potable water can be delivered"</formula>
    </cfRule>
    <cfRule type="beginsWith" dxfId="490" priority="127" operator="beginsWith" text="Potable water is available">
      <formula>LEFT(L5,LEN("Potable water is available"))="Potable water is available"</formula>
    </cfRule>
  </conditionalFormatting>
  <conditionalFormatting sqref="L7:L8">
    <cfRule type="beginsWith" dxfId="489" priority="122" operator="beginsWith" text="Neither grid nor generator">
      <formula>LEFT(L7,LEN("Neither grid nor generator"))="Neither grid nor generator"</formula>
    </cfRule>
    <cfRule type="beginsWith" dxfId="488" priority="123" operator="beginsWith" text="Grid power is unavailable but">
      <formula>LEFT(L7,LEN("Grid power is unavailable but"))="Grid power is unavailable but"</formula>
    </cfRule>
    <cfRule type="beginsWith" dxfId="487" priority="124" operator="beginsWith" text="Grid power is available.">
      <formula>LEFT(L7,LEN("Grid power is available."))="Grid power is available."</formula>
    </cfRule>
  </conditionalFormatting>
  <conditionalFormatting sqref="L9">
    <cfRule type="beginsWith" dxfId="486" priority="119" operator="beginsWith" text="Sufficient medical staff is not">
      <formula>LEFT(L9,LEN("Sufficient medical staff is not"))="Sufficient medical staff is not"</formula>
    </cfRule>
    <cfRule type="beginsWith" dxfId="485" priority="120" operator="beginsWith" text="Sufficient medical staff will be">
      <formula>LEFT(L9,LEN("Sufficient medical staff will be"))="Sufficient medical staff will be"</formula>
    </cfRule>
    <cfRule type="beginsWith" dxfId="484" priority="121" operator="beginsWith" text="Sufficient medical staff is available now.">
      <formula>LEFT(L9,LEN("Sufficient medical staff is available now."))="Sufficient medical staff is available now."</formula>
    </cfRule>
  </conditionalFormatting>
  <conditionalFormatting sqref="L10">
    <cfRule type="beginsWith" dxfId="483" priority="116" operator="beginsWith" text="Staff cannot">
      <formula>LEFT(L10,LEN("Staff cannot"))="Staff cannot"</formula>
    </cfRule>
    <cfRule type="beginsWith" dxfId="482" priority="117" operator="beginsWith" text="Staff can access available sites with assistance">
      <formula>LEFT(L10,LEN("Staff can access available sites with assistance"))="Staff can access available sites with assistance"</formula>
    </cfRule>
    <cfRule type="beginsWith" dxfId="481" priority="118" operator="beginsWith" text="Staff can access available sites on their own">
      <formula>LEFT(L10,LEN("Staff can access available sites on their own"))="Staff can access available sites on their own"</formula>
    </cfRule>
  </conditionalFormatting>
  <conditionalFormatting sqref="L12">
    <cfRule type="beginsWith" dxfId="480" priority="113" operator="beginsWith" text="Medical suppliers are either ">
      <formula>LEFT(L12,LEN("Medical suppliers are either "))="Medical suppliers are either "</formula>
    </cfRule>
    <cfRule type="containsText" dxfId="479" priority="114" operator="containsText" text="48 hours">
      <formula>NOT(ISERROR(SEARCH("48 hours",L12)))</formula>
    </cfRule>
    <cfRule type="beginsWith" dxfId="478" priority="115" operator="beginsWith" text="Medical suppliers are able to move supplies to sites quickly">
      <formula>LEFT(L12,LEN("Medical suppliers are able to move supplies to sites quickly"))="Medical suppliers are able to move supplies to sites quickly"</formula>
    </cfRule>
  </conditionalFormatting>
  <conditionalFormatting sqref="L13">
    <cfRule type="beginsWith" dxfId="477" priority="110" operator="beginsWith" text="Local EOCs cannot">
      <formula>LEFT(L13,LEN("Local EOCs cannot"))="Local EOCs cannot"</formula>
    </cfRule>
    <cfRule type="beginsWith" dxfId="476" priority="111" operator="beginsWith" text="Local EOCs can coordinate some">
      <formula>LEFT(L13,LEN("Local EOCs can coordinate some"))="Local EOCs can coordinate some"</formula>
    </cfRule>
    <cfRule type="beginsWith" dxfId="475" priority="112" operator="beginsWith" text="Local EOCs can coordinate ACF">
      <formula>LEFT(L13,LEN("Local EOCs can coordinate ACF"))="Local EOCs can coordinate ACF"</formula>
    </cfRule>
  </conditionalFormatting>
  <conditionalFormatting sqref="L3">
    <cfRule type="containsText" dxfId="474" priority="2" operator="containsText" text="Incomplete">
      <formula>NOT(ISERROR(SEARCH("Incomplete",L3)))</formula>
    </cfRule>
    <cfRule type="beginsWith" dxfId="473" priority="128" operator="beginsWith" text="Site is not structurally sound">
      <formula>LEFT(L3,LEN("Site is not structurally sound"))="Site is not structurally sound"</formula>
    </cfRule>
    <cfRule type="beginsWith" dxfId="472" priority="129" operator="beginsWith" text="Site has yet to be assessed">
      <formula>LEFT(L3,LEN("Site has yet to be assessed"))="Site has yet to be assessed"</formula>
    </cfRule>
    <cfRule type="beginsWith" dxfId="471" priority="130" operator="beginsWith" text="Site assessed structurally sound">
      <formula>LEFT(L3,LEN("Site assessed structurally sound"))="Site assessed structurally sound"</formula>
    </cfRule>
  </conditionalFormatting>
  <conditionalFormatting sqref="L7 G7 B7">
    <cfRule type="containsText" dxfId="470" priority="1" operator="containsText" text="Incomplete">
      <formula>NOT(ISERROR(SEARCH("Incomplete",B7)))</formula>
    </cfRule>
  </conditionalFormatting>
  <dataValidations count="8">
    <dataValidation type="list" allowBlank="1" showInputMessage="1" showErrorMessage="1" sqref="L3 B3 G3">
      <formula1>"Incomplete, Site assessed structurally sound and functional., Site has yet to be assessed but is believed to be sound and functional., Site is not structurally sound or functional."</formula1>
    </dataValidation>
    <dataValidation type="list" allowBlank="1" showInputMessage="1" showErrorMessage="1" sqref="L5 B5 G5">
      <formula1>"Incomplete, Potable water is available/wastewater lines are functional., Potable water can be delivered/wastewater lines are functional OR potable water is available/portable sanitation can be provided., Neither potable water nor sanitation is available."</formula1>
    </dataValidation>
    <dataValidation type="list" allowBlank="1" showInputMessage="1" showErrorMessage="1" sqref="L7 B7 G7">
      <formula1>"Incomplete, Grid power is available., Grid power is unavailable but generator power is available with sufficient access to fuel., Neither grid nor generator power is available."</formula1>
    </dataValidation>
    <dataValidation type="list" allowBlank="1" showInputMessage="1" showErrorMessage="1" sqref="L9 B9 G9">
      <formula1>"Incomplete, Sufficient medical staff is available now., Sufficient medical staff will be available in 48 hours., Sufficient medical staff is not available locally."</formula1>
    </dataValidation>
    <dataValidation type="list" allowBlank="1" showInputMessage="1" showErrorMessage="1" sqref="L10 B10 G10">
      <formula1>"Incomplete, Staff can access available sites on their own., Staff can access available sites with assistance (group transportation or escorts)., Staff cannot access available sites."</formula1>
    </dataValidation>
    <dataValidation type="list" allowBlank="1" showInputMessage="1" showErrorMessage="1" sqref="L12 B12 G12">
      <formula1>"Incomplete, Medical suppliers are able to move supplies to sites quickly., Medical suppliers are able to move supplies to sites within 48 hours., Medical suppliers are either not operational or are unable to move supplies to sites."</formula1>
    </dataValidation>
    <dataValidation type="list" allowBlank="1" showInputMessage="1" showErrorMessage="1" sqref="L13 B13 G13">
      <formula1>"Incomplete, Local EOCs can coordinate ACF/FMS non-medical logistical needs., Local EOCs can coordinate some ACF/FMS non-medical logistical support., Local EOCs cannot coordinate any ACF/FMS non-medical logistical needs."</formula1>
    </dataValidation>
    <dataValidation type="list" showInputMessage="1" showErrorMessage="1" sqref="B15 G15 L15">
      <formula1>"Incomplete, Fewer than 100, 101-250, More than 250"</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4" operator="containsText" id="{8D66D8FC-5D0D-40D9-A59C-BAA5F409ADFE}">
            <xm:f>NOT(ISERROR(SEARCH("Incomplete",B3)))</xm:f>
            <xm:f>"Incomplete"</xm:f>
            <x14:dxf>
              <fill>
                <patternFill>
                  <bgColor theme="0"/>
                </patternFill>
              </fill>
            </x14:dxf>
          </x14:cfRule>
          <xm:sqref>B3</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workbookViewId="0">
      <selection activeCell="B3" sqref="B3"/>
    </sheetView>
  </sheetViews>
  <sheetFormatPr defaultRowHeight="15" x14ac:dyDescent="0.25"/>
  <cols>
    <col min="1" max="1" width="28.7109375" style="1" customWidth="1"/>
    <col min="2" max="2" width="38.7109375" style="1" customWidth="1"/>
    <col min="4" max="4" width="50.7109375" style="25" customWidth="1"/>
    <col min="6" max="6" width="28.7109375" style="1" customWidth="1"/>
    <col min="7" max="7" width="38.7109375" style="1" customWidth="1"/>
    <col min="9" max="9" width="50.7109375" customWidth="1"/>
    <col min="11" max="11" width="28.7109375" style="1" customWidth="1"/>
    <col min="12" max="12" width="38.7109375" style="1" customWidth="1"/>
    <col min="14" max="14" width="50.7109375" customWidth="1"/>
  </cols>
  <sheetData>
    <row r="1" spans="1:14" ht="15" customHeight="1" x14ac:dyDescent="0.25">
      <c r="A1" s="91" t="s">
        <v>77</v>
      </c>
      <c r="B1" s="91"/>
      <c r="D1" s="59" t="s">
        <v>89</v>
      </c>
    </row>
    <row r="2" spans="1:14" x14ac:dyDescent="0.25">
      <c r="A2" s="19" t="s">
        <v>8</v>
      </c>
      <c r="D2" s="59" t="s">
        <v>88</v>
      </c>
      <c r="F2" s="19" t="s">
        <v>14</v>
      </c>
      <c r="I2" s="46" t="s">
        <v>88</v>
      </c>
      <c r="K2" s="19" t="s">
        <v>15</v>
      </c>
      <c r="N2" s="46" t="s">
        <v>88</v>
      </c>
    </row>
    <row r="3" spans="1:14" x14ac:dyDescent="0.25">
      <c r="A3" s="58" t="s">
        <v>6</v>
      </c>
      <c r="B3" s="31" t="s">
        <v>58</v>
      </c>
      <c r="C3" s="47">
        <f>IF(B3="Incomplete",0,IF(B3="Site assessed structurally sound and functional.",1,IF(B3="Site has yet to be assessed but is believed to be sound and functional.",2,IF(B3="Site is not structurally sound or functional.",4,"ERROR"))))</f>
        <v>0</v>
      </c>
      <c r="D3" s="13"/>
      <c r="F3" s="58" t="s">
        <v>6</v>
      </c>
      <c r="G3" s="31" t="s">
        <v>58</v>
      </c>
      <c r="H3" s="47">
        <f>IF(G3="Incomplete",0,IF(G3="Site assessed structurally sound and functional.",1,IF(G3="Site has yet to be assessed but is believed to be sound and functional.",2,IF(G3="Site is not structurally sound or functional.",4,"ERROR"))))</f>
        <v>0</v>
      </c>
      <c r="I3" s="47"/>
      <c r="K3" s="58" t="s">
        <v>6</v>
      </c>
      <c r="L3" s="31" t="s">
        <v>58</v>
      </c>
      <c r="M3" s="47">
        <f>IF(L3="Incomplete",0,IF(L3="Site assessed structurally sound and functional.",1,IF(L3="Site has yet to be assessed but is believed to be sound and functional.",2,IF(L3="Site is not structurally sound or functional.",4,"ERROR"))))</f>
        <v>0</v>
      </c>
      <c r="N3" s="47"/>
    </row>
    <row r="4" spans="1:14" x14ac:dyDescent="0.25">
      <c r="A4" s="20"/>
      <c r="B4" s="17"/>
      <c r="F4" s="20"/>
      <c r="G4" s="17"/>
      <c r="K4" s="20"/>
      <c r="L4" s="17"/>
    </row>
    <row r="5" spans="1:14" x14ac:dyDescent="0.25">
      <c r="A5" s="58" t="s">
        <v>5</v>
      </c>
      <c r="B5" s="21" t="s">
        <v>58</v>
      </c>
      <c r="C5" s="47">
        <f>IF(B5="Incomplete", 0,IF(B5="Potable water is available/wastewater lines are functional.",1,IF(B5="Potable water can be delivered/wastewater lines are functional OR potable water is available/portable sanitation can be provided.",2,IF(B5="Neither potable water nor sanitation is available.",4,"ERROR"))))</f>
        <v>0</v>
      </c>
      <c r="D5" s="13"/>
      <c r="F5" s="58" t="s">
        <v>5</v>
      </c>
      <c r="G5" s="21" t="s">
        <v>58</v>
      </c>
      <c r="H5" s="47">
        <f>IF(G5="Incomplete", 0,IF(G5="Potable water is available/wastewater lines are functional.",1,IF(G5="Potable water can be delivered/wastewater lines are functional OR potable water is available/portable sanitation can be provided.",2,IF(G5="Neither potable water nor sanitation is available.",4,"ERROR"))))</f>
        <v>0</v>
      </c>
      <c r="I5" s="47"/>
      <c r="K5" s="58" t="s">
        <v>5</v>
      </c>
      <c r="L5" s="21" t="s">
        <v>58</v>
      </c>
      <c r="M5" s="47">
        <f>IF(L5="Incomplete", 0,IF(L5="Potable water is available/wastewater lines are functional.",1,IF(L5="Potable water can be delivered/wastewater lines are functional OR potable water is available/portable sanitation can be provided.",2,IF(L5="Neither potable water nor sanitation is available.",4,"ERROR"))))</f>
        <v>0</v>
      </c>
      <c r="N5" s="47"/>
    </row>
    <row r="6" spans="1:14" x14ac:dyDescent="0.25">
      <c r="A6" s="20"/>
      <c r="B6" s="18"/>
      <c r="F6" s="20"/>
      <c r="G6" s="18"/>
      <c r="K6" s="20"/>
      <c r="L6" s="18"/>
    </row>
    <row r="7" spans="1:14" x14ac:dyDescent="0.25">
      <c r="A7" s="58" t="s">
        <v>4</v>
      </c>
      <c r="B7" s="32" t="s">
        <v>58</v>
      </c>
      <c r="C7" s="47">
        <f>IF(B7="Incomplete",0,IF(B7="Grid power is available.",1,IF(B7="Grid power is unavailable but generator power is available with sufficient access to fuel.",2,IF(B7="Neither grid nor generator power is available.",4,"ERROR"))))</f>
        <v>0</v>
      </c>
      <c r="D7" s="13"/>
      <c r="F7" s="58" t="s">
        <v>4</v>
      </c>
      <c r="G7" s="32" t="s">
        <v>58</v>
      </c>
      <c r="H7" s="47">
        <f>IF(G7="Incomplete",0,IF(G7="Grid power is available.",1,IF(G7="Grid power is unavailable but generator power is available with sufficient access to fuel.",2,IF(G7="Neither grid nor generator power is available.",4,"ERROR"))))</f>
        <v>0</v>
      </c>
      <c r="I7" s="47"/>
      <c r="K7" s="58" t="s">
        <v>4</v>
      </c>
      <c r="L7" s="32" t="s">
        <v>58</v>
      </c>
      <c r="M7" s="47">
        <f>IF(L7="Incomplete",0,IF(L7="Grid power is available.",1,IF(L7="Grid power is unavailable but generator power is available with sufficient access to fuel.",2,IF(L7="Neither grid nor generator power is available.",4,"ERROR"))))</f>
        <v>0</v>
      </c>
      <c r="N7" s="47"/>
    </row>
    <row r="8" spans="1:14" x14ac:dyDescent="0.25">
      <c r="A8" s="20"/>
      <c r="B8" s="18"/>
      <c r="F8" s="20"/>
      <c r="G8" s="18"/>
      <c r="K8" s="20"/>
      <c r="L8" s="18"/>
    </row>
    <row r="9" spans="1:14" ht="45" customHeight="1" x14ac:dyDescent="0.25">
      <c r="A9" s="93" t="s">
        <v>0</v>
      </c>
      <c r="B9" s="21" t="s">
        <v>58</v>
      </c>
      <c r="C9" s="47">
        <f>IF(B9="Incomplete",0,IF(B9="Sufficient medical staff is available now.",1,IF(B9="Sufficient medical staff will be available in 48 hours.",2,IF(B9="Sufficient medical staff is not available locally.",3,"ERROR"))))</f>
        <v>0</v>
      </c>
      <c r="D9" s="13"/>
      <c r="F9" s="93" t="s">
        <v>0</v>
      </c>
      <c r="G9" s="21" t="s">
        <v>58</v>
      </c>
      <c r="H9" s="47">
        <f>IF(G9="Incomplete",0,IF(G9="Sufficient medical staff is available now.",1,IF(G9="Sufficient medical staff will be available in 48 hours.",2,IF(G9="Sufficient medical staff is not available locally.",3,"ERROR"))))</f>
        <v>0</v>
      </c>
      <c r="I9" s="47"/>
      <c r="K9" s="93" t="s">
        <v>0</v>
      </c>
      <c r="L9" s="21" t="s">
        <v>58</v>
      </c>
      <c r="M9" s="47">
        <f>IF(L9="Incomplete",0,IF(L9="Sufficient medical staff is available now.",1,IF(L9="Sufficient medical staff will be available in 48 hours.",2,IF(L9="Sufficient medical staff is not available locally.",3,"ERROR"))))</f>
        <v>0</v>
      </c>
      <c r="N9" s="47"/>
    </row>
    <row r="10" spans="1:14" ht="30" customHeight="1" x14ac:dyDescent="0.25">
      <c r="A10" s="93"/>
      <c r="B10" s="21" t="s">
        <v>58</v>
      </c>
      <c r="C10" s="47">
        <f>IF(B10="Incomplete",0,IF(B10="Staff can access available sites on their own.",1,IF(B10="Staff can access available sites with assistance (group transportation or escorts).",2,IF(B10="Staff cannot access available sites.",4,"ERROR"))))</f>
        <v>0</v>
      </c>
      <c r="D10" s="13"/>
      <c r="F10" s="93"/>
      <c r="G10" s="21" t="s">
        <v>58</v>
      </c>
      <c r="H10" s="47">
        <f>IF(G10="Incomplete",0,IF(G10="Staff can access available sites on their own.",1,IF(G10="Staff can access available sites with assistance (group transportation or escorts).",2,IF(G10="Staff cannot access available sites.",4,"ERROR"))))</f>
        <v>0</v>
      </c>
      <c r="I10" s="47"/>
      <c r="K10" s="93"/>
      <c r="L10" s="21" t="s">
        <v>58</v>
      </c>
      <c r="M10" s="47">
        <f>IF(L10="Incomplete",0,IF(L10="Staff can access available sites on their own.",1,IF(L10="Staff can access available sites with assistance (group transportation or escorts).",2,IF(L10="Staff cannot access available sites.",4,"ERROR"))))</f>
        <v>0</v>
      </c>
      <c r="N10" s="47"/>
    </row>
    <row r="11" spans="1:14" x14ac:dyDescent="0.25">
      <c r="A11" s="20"/>
      <c r="B11" s="18"/>
      <c r="F11" s="20"/>
      <c r="G11" s="18"/>
      <c r="K11" s="20"/>
      <c r="L11" s="18"/>
    </row>
    <row r="12" spans="1:14" ht="30" customHeight="1" x14ac:dyDescent="0.25">
      <c r="A12" s="93" t="s">
        <v>1</v>
      </c>
      <c r="B12" s="21" t="s">
        <v>58</v>
      </c>
      <c r="C12" s="47">
        <f>IF(B12="Incomplete",0,IF(B12="Medical suppliers are able to move supplies to sites quickly.",1,IF(B12="Medical suppliers are able to move supplies to sites within 48 hours.",2,IF(B12="Medical suppliers are either not operational or are unable to move supplies to sites.",4,"ERROR"))))</f>
        <v>0</v>
      </c>
      <c r="D12" s="13"/>
      <c r="F12" s="93" t="s">
        <v>1</v>
      </c>
      <c r="G12" s="21" t="s">
        <v>58</v>
      </c>
      <c r="H12" s="47">
        <f>IF(G12="Incomplete",0,IF(G12="Medical suppliers are able to move supplies to sites quickly.",1,IF(G12="Medical suppliers are able to move supplies to sites within 48 hours.",2,IF(G12="Medical suppliers are either not operational or are unable to move supplies to sites.",4,"ERROR"))))</f>
        <v>0</v>
      </c>
      <c r="I12" s="47"/>
      <c r="K12" s="93" t="s">
        <v>1</v>
      </c>
      <c r="L12" s="21" t="s">
        <v>58</v>
      </c>
      <c r="M12" s="47">
        <f>IF(L12="Incomplete",0,IF(L12="Medical suppliers are able to move supplies to sites quickly.",1,IF(L12="Medical suppliers are able to move supplies to sites within 48 hours.",2,IF(L12="Medical suppliers are either not operational or are unable to move supplies to sites.",4,"ERROR"))))</f>
        <v>0</v>
      </c>
      <c r="N12" s="47"/>
    </row>
    <row r="13" spans="1:14" ht="30" customHeight="1" x14ac:dyDescent="0.25">
      <c r="A13" s="93"/>
      <c r="B13" s="21" t="s">
        <v>58</v>
      </c>
      <c r="C13" s="47">
        <f>IF(B13="Incomplete",0,IF(B13="Local EOCs can coordinate ACF/FMS non-medical logistical needs.",1,IF(B13="Local EOCs can coordinate some ACF/FMS non-medical logistical support.",2,IF(B13="Local EOCs cannot coordinate any ACF/FMS non-medical logistical needs.",3,"ERROR"))))</f>
        <v>0</v>
      </c>
      <c r="D13" s="13"/>
      <c r="F13" s="93"/>
      <c r="G13" s="21" t="s">
        <v>58</v>
      </c>
      <c r="H13" s="47">
        <f>IF(G13="Incomplete",0,IF(G13="Local EOCs can coordinate ACF/FMS non-medical logistical needs.",1,IF(G13="Local EOCs can coordinate some ACF/FMS non-medical logistical support.",2,IF(G13="Local EOCs cannot coordinate any ACF/FMS non-medical logistical needs.",3,"ERROR"))))</f>
        <v>0</v>
      </c>
      <c r="I13" s="47"/>
      <c r="K13" s="93"/>
      <c r="L13" s="21" t="s">
        <v>58</v>
      </c>
      <c r="M13" s="47">
        <f>IF(L13="Incomplete",0,IF(L13="Local EOCs can coordinate ACF/FMS non-medical logistical needs.",1,IF(L13="Local EOCs can coordinate some ACF/FMS non-medical logistical support.",2,IF(L13="Local EOCs cannot coordinate any ACF/FMS non-medical logistical needs.",3,"ERROR"))))</f>
        <v>0</v>
      </c>
      <c r="N13" s="47"/>
    </row>
    <row r="14" spans="1:14" x14ac:dyDescent="0.25">
      <c r="A14" s="16"/>
      <c r="B14" s="4"/>
      <c r="F14" s="16"/>
      <c r="G14" s="4"/>
      <c r="K14" s="16"/>
      <c r="L14" s="4"/>
    </row>
    <row r="15" spans="1:14" ht="30" x14ac:dyDescent="0.25">
      <c r="A15" s="24" t="s">
        <v>9</v>
      </c>
      <c r="B15" s="56" t="s">
        <v>58</v>
      </c>
      <c r="C15" s="57"/>
      <c r="D15" s="13"/>
      <c r="F15" s="24" t="s">
        <v>9</v>
      </c>
      <c r="G15" s="56" t="s">
        <v>58</v>
      </c>
      <c r="H15" s="57"/>
      <c r="I15" s="47"/>
      <c r="K15" s="24" t="s">
        <v>9</v>
      </c>
      <c r="L15" s="56" t="s">
        <v>58</v>
      </c>
      <c r="M15" s="57"/>
      <c r="N15" s="47"/>
    </row>
    <row r="16" spans="1:14" x14ac:dyDescent="0.25">
      <c r="A16" s="16"/>
      <c r="B16" s="4"/>
      <c r="F16" s="16"/>
      <c r="G16" s="4"/>
      <c r="K16" s="16"/>
      <c r="L16" s="4"/>
    </row>
    <row r="17" spans="1:12" x14ac:dyDescent="0.25">
      <c r="A17" s="38"/>
      <c r="B17" s="14" t="s">
        <v>13</v>
      </c>
      <c r="F17" s="38"/>
      <c r="G17" s="14" t="s">
        <v>13</v>
      </c>
      <c r="K17" s="38"/>
      <c r="L17" s="14" t="s">
        <v>13</v>
      </c>
    </row>
    <row r="18" spans="1:12" x14ac:dyDescent="0.25">
      <c r="A18" s="39"/>
      <c r="B18" s="14" t="s">
        <v>51</v>
      </c>
      <c r="F18" s="39"/>
      <c r="G18" s="14" t="s">
        <v>51</v>
      </c>
      <c r="K18" s="39"/>
      <c r="L18" s="14" t="s">
        <v>51</v>
      </c>
    </row>
    <row r="19" spans="1:12" x14ac:dyDescent="0.25">
      <c r="A19" s="40"/>
      <c r="B19" s="14" t="s">
        <v>52</v>
      </c>
      <c r="F19" s="40"/>
      <c r="G19" s="14" t="s">
        <v>52</v>
      </c>
      <c r="K19" s="40"/>
      <c r="L19" s="14" t="s">
        <v>52</v>
      </c>
    </row>
    <row r="20" spans="1:12" x14ac:dyDescent="0.25">
      <c r="A20" s="41"/>
      <c r="B20" s="14" t="s">
        <v>11</v>
      </c>
      <c r="F20" s="41"/>
      <c r="G20" s="14" t="s">
        <v>11</v>
      </c>
      <c r="K20" s="41"/>
      <c r="L20" s="14" t="s">
        <v>11</v>
      </c>
    </row>
    <row r="21" spans="1:12" x14ac:dyDescent="0.25">
      <c r="A21" s="16"/>
      <c r="B21" s="4"/>
      <c r="F21" s="16"/>
      <c r="G21" s="4"/>
      <c r="K21" s="16"/>
      <c r="L21" s="4"/>
    </row>
    <row r="22" spans="1:12" x14ac:dyDescent="0.25">
      <c r="A22" s="92"/>
      <c r="B22" s="92"/>
      <c r="F22" s="92"/>
      <c r="G22" s="92"/>
      <c r="K22" s="92"/>
      <c r="L22" s="92"/>
    </row>
    <row r="23" spans="1:12" x14ac:dyDescent="0.25">
      <c r="A23" s="16"/>
      <c r="B23" s="4"/>
      <c r="F23" s="16"/>
      <c r="G23" s="4"/>
      <c r="K23" s="16"/>
      <c r="L23" s="4"/>
    </row>
    <row r="24" spans="1:12" x14ac:dyDescent="0.25">
      <c r="A24" s="6"/>
      <c r="B24" s="4"/>
      <c r="F24" s="6"/>
      <c r="G24" s="4"/>
      <c r="K24" s="6"/>
      <c r="L24" s="4"/>
    </row>
    <row r="25" spans="1:12" x14ac:dyDescent="0.25">
      <c r="A25" s="7"/>
      <c r="B25" s="4"/>
      <c r="F25" s="7"/>
      <c r="G25" s="4"/>
      <c r="K25" s="7"/>
      <c r="L25" s="4"/>
    </row>
    <row r="26" spans="1:12" x14ac:dyDescent="0.25">
      <c r="A26" s="5"/>
      <c r="B26" s="4"/>
      <c r="F26" s="5"/>
      <c r="G26" s="4"/>
      <c r="K26" s="5"/>
      <c r="L26" s="4"/>
    </row>
    <row r="27" spans="1:12" x14ac:dyDescent="0.25">
      <c r="A27" s="5"/>
      <c r="B27" s="4"/>
      <c r="F27" s="5"/>
      <c r="G27" s="4"/>
      <c r="K27" s="5"/>
      <c r="L27" s="4"/>
    </row>
    <row r="28" spans="1:12" x14ac:dyDescent="0.25">
      <c r="A28" s="5"/>
      <c r="B28" s="4"/>
      <c r="F28" s="5"/>
      <c r="G28" s="4"/>
      <c r="K28" s="5"/>
      <c r="L28" s="4"/>
    </row>
    <row r="29" spans="1:12" x14ac:dyDescent="0.25">
      <c r="A29" s="5"/>
      <c r="B29" s="4"/>
      <c r="F29" s="5"/>
      <c r="G29" s="4"/>
      <c r="K29" s="5"/>
      <c r="L29" s="4"/>
    </row>
    <row r="30" spans="1:12" x14ac:dyDescent="0.25">
      <c r="A30" s="6"/>
      <c r="B30" s="4"/>
      <c r="F30" s="6"/>
      <c r="G30" s="4"/>
      <c r="K30" s="6"/>
      <c r="L30" s="4"/>
    </row>
    <row r="31" spans="1:12" x14ac:dyDescent="0.25">
      <c r="A31" s="6"/>
      <c r="B31" s="4"/>
      <c r="F31" s="6"/>
      <c r="G31" s="4"/>
      <c r="K31" s="6"/>
      <c r="L31" s="4"/>
    </row>
    <row r="32" spans="1:12" x14ac:dyDescent="0.25">
      <c r="A32" s="5"/>
      <c r="B32" s="4"/>
      <c r="F32" s="5"/>
      <c r="G32" s="4"/>
      <c r="K32" s="5"/>
      <c r="L32" s="4"/>
    </row>
    <row r="33" spans="1:12" x14ac:dyDescent="0.25">
      <c r="A33" s="6"/>
      <c r="B33" s="4"/>
      <c r="F33" s="6"/>
      <c r="G33" s="4"/>
      <c r="K33" s="6"/>
      <c r="L33" s="4"/>
    </row>
    <row r="34" spans="1:12" x14ac:dyDescent="0.25">
      <c r="A34" s="5"/>
      <c r="B34" s="4"/>
      <c r="F34" s="5"/>
      <c r="G34" s="4"/>
      <c r="K34" s="5"/>
      <c r="L34" s="4"/>
    </row>
    <row r="35" spans="1:12" x14ac:dyDescent="0.25">
      <c r="A35" s="6"/>
      <c r="B35" s="4"/>
      <c r="F35" s="6"/>
      <c r="G35" s="4"/>
      <c r="K35" s="6"/>
      <c r="L35" s="4"/>
    </row>
    <row r="36" spans="1:12" x14ac:dyDescent="0.25">
      <c r="A36" s="6"/>
      <c r="B36" s="4"/>
      <c r="F36" s="6"/>
      <c r="G36" s="4"/>
      <c r="K36" s="6"/>
      <c r="L36" s="4"/>
    </row>
    <row r="37" spans="1:12" x14ac:dyDescent="0.25">
      <c r="A37" s="5"/>
      <c r="B37" s="4"/>
      <c r="F37" s="5"/>
      <c r="G37" s="4"/>
      <c r="K37" s="5"/>
      <c r="L37" s="4"/>
    </row>
    <row r="38" spans="1:12" x14ac:dyDescent="0.25">
      <c r="A38" s="6"/>
      <c r="B38" s="4"/>
      <c r="F38" s="6"/>
      <c r="G38" s="4"/>
      <c r="K38" s="6"/>
      <c r="L38" s="4"/>
    </row>
    <row r="39" spans="1:12" x14ac:dyDescent="0.25">
      <c r="A39" s="6"/>
      <c r="B39" s="4"/>
      <c r="F39" s="6"/>
      <c r="G39" s="4"/>
      <c r="K39" s="6"/>
      <c r="L39" s="4"/>
    </row>
    <row r="40" spans="1:12" x14ac:dyDescent="0.25">
      <c r="A40" s="5"/>
      <c r="B40" s="4"/>
      <c r="F40" s="5"/>
      <c r="G40" s="4"/>
      <c r="K40" s="5"/>
      <c r="L40" s="4"/>
    </row>
    <row r="41" spans="1:12" x14ac:dyDescent="0.25">
      <c r="A41" s="6"/>
      <c r="B41" s="4"/>
      <c r="F41" s="6"/>
      <c r="G41" s="4"/>
      <c r="K41" s="6"/>
      <c r="L41" s="4"/>
    </row>
    <row r="42" spans="1:12" x14ac:dyDescent="0.25">
      <c r="A42" s="6"/>
      <c r="B42" s="4"/>
      <c r="F42" s="6"/>
      <c r="G42" s="4"/>
      <c r="K42" s="6"/>
      <c r="L42" s="4"/>
    </row>
    <row r="43" spans="1:12" x14ac:dyDescent="0.25">
      <c r="A43" s="4"/>
      <c r="B43" s="4"/>
      <c r="F43" s="4"/>
      <c r="G43" s="4"/>
      <c r="K43" s="4"/>
      <c r="L43" s="4"/>
    </row>
    <row r="44" spans="1:12" x14ac:dyDescent="0.25">
      <c r="A44" s="7"/>
      <c r="B44" s="7"/>
      <c r="F44" s="7"/>
      <c r="G44" s="7"/>
      <c r="K44" s="7"/>
      <c r="L44" s="7"/>
    </row>
    <row r="45" spans="1:12" x14ac:dyDescent="0.25">
      <c r="A45" s="4"/>
      <c r="B45" s="4"/>
      <c r="F45" s="4"/>
      <c r="G45" s="4"/>
      <c r="K45" s="4"/>
      <c r="L45" s="4"/>
    </row>
    <row r="46" spans="1:12" x14ac:dyDescent="0.25">
      <c r="A46" s="4"/>
      <c r="B46" s="4"/>
      <c r="F46" s="4"/>
      <c r="G46" s="4"/>
      <c r="K46" s="4"/>
      <c r="L46" s="4"/>
    </row>
    <row r="47" spans="1:12" x14ac:dyDescent="0.25">
      <c r="A47" s="4"/>
      <c r="B47" s="4"/>
      <c r="F47" s="4"/>
      <c r="G47" s="4"/>
      <c r="K47" s="4"/>
      <c r="L47" s="4"/>
    </row>
    <row r="48" spans="1:12" x14ac:dyDescent="0.25">
      <c r="A48" s="4"/>
      <c r="B48" s="4"/>
      <c r="F48" s="4"/>
      <c r="G48" s="4"/>
      <c r="K48" s="4"/>
      <c r="L48" s="4"/>
    </row>
  </sheetData>
  <mergeCells count="10">
    <mergeCell ref="A1:B1"/>
    <mergeCell ref="A9:A10"/>
    <mergeCell ref="A22:B22"/>
    <mergeCell ref="A12:A13"/>
    <mergeCell ref="F9:F10"/>
    <mergeCell ref="K9:K10"/>
    <mergeCell ref="F12:F13"/>
    <mergeCell ref="K12:K13"/>
    <mergeCell ref="F22:G22"/>
    <mergeCell ref="K22:L22"/>
  </mergeCells>
  <conditionalFormatting sqref="B5:B6">
    <cfRule type="beginsWith" dxfId="468" priority="62" operator="beginsWith" text="Neither potable water">
      <formula>LEFT(B5,LEN("Neither potable water"))="Neither potable water"</formula>
    </cfRule>
    <cfRule type="beginsWith" dxfId="467" priority="63" operator="beginsWith" text="Potable water can be delivered">
      <formula>LEFT(B5,LEN("Potable water can be delivered"))="Potable water can be delivered"</formula>
    </cfRule>
    <cfRule type="beginsWith" dxfId="466" priority="64" operator="beginsWith" text="Potable water is available">
      <formula>LEFT(B5,LEN("Potable water is available"))="Potable water is available"</formula>
    </cfRule>
  </conditionalFormatting>
  <conditionalFormatting sqref="B7:B8">
    <cfRule type="beginsWith" dxfId="465" priority="59" operator="beginsWith" text="Neither grid nor generator">
      <formula>LEFT(B7,LEN("Neither grid nor generator"))="Neither grid nor generator"</formula>
    </cfRule>
    <cfRule type="beginsWith" dxfId="464" priority="60" operator="beginsWith" text="Grid power is unavailable but">
      <formula>LEFT(B7,LEN("Grid power is unavailable but"))="Grid power is unavailable but"</formula>
    </cfRule>
    <cfRule type="beginsWith" dxfId="463" priority="61" operator="beginsWith" text="Grid power is available.">
      <formula>LEFT(B7,LEN("Grid power is available."))="Grid power is available."</formula>
    </cfRule>
  </conditionalFormatting>
  <conditionalFormatting sqref="B9">
    <cfRule type="beginsWith" dxfId="462" priority="56" operator="beginsWith" text="Sufficient medical staff is not">
      <formula>LEFT(B9,LEN("Sufficient medical staff is not"))="Sufficient medical staff is not"</formula>
    </cfRule>
    <cfRule type="beginsWith" dxfId="461" priority="57" operator="beginsWith" text="Sufficient medical staff will be">
      <formula>LEFT(B9,LEN("Sufficient medical staff will be"))="Sufficient medical staff will be"</formula>
    </cfRule>
    <cfRule type="beginsWith" dxfId="460" priority="58" operator="beginsWith" text="Sufficient medical staff is available now">
      <formula>LEFT(B9,LEN("Sufficient medical staff is available now"))="Sufficient medical staff is available now"</formula>
    </cfRule>
  </conditionalFormatting>
  <conditionalFormatting sqref="B10">
    <cfRule type="beginsWith" dxfId="459" priority="53" operator="beginsWith" text="Staff cannot">
      <formula>LEFT(B10,LEN("Staff cannot"))="Staff cannot"</formula>
    </cfRule>
    <cfRule type="beginsWith" dxfId="458" priority="54" operator="beginsWith" text="Staff can access available sites with assistance">
      <formula>LEFT(B10,LEN("Staff can access available sites with assistance"))="Staff can access available sites with assistance"</formula>
    </cfRule>
    <cfRule type="beginsWith" dxfId="457" priority="55" operator="beginsWith" text="Staff can access available sites on their own">
      <formula>LEFT(B10,LEN("Staff can access available sites on their own"))="Staff can access available sites on their own"</formula>
    </cfRule>
  </conditionalFormatting>
  <conditionalFormatting sqref="B12">
    <cfRule type="beginsWith" dxfId="456" priority="50" operator="beginsWith" text="Medical suppliers are either ">
      <formula>LEFT(B12,LEN("Medical suppliers are either "))="Medical suppliers are either "</formula>
    </cfRule>
    <cfRule type="containsText" dxfId="455" priority="51" operator="containsText" text="48 hours">
      <formula>NOT(ISERROR(SEARCH("48 hours",B12)))</formula>
    </cfRule>
    <cfRule type="beginsWith" dxfId="454" priority="52" operator="beginsWith" text="Medical suppliers are able to move supplies to sites quickly.">
      <formula>LEFT(B12,LEN("Medical suppliers are able to move supplies to sites quickly."))="Medical suppliers are able to move supplies to sites quickly."</formula>
    </cfRule>
  </conditionalFormatting>
  <conditionalFormatting sqref="B13">
    <cfRule type="beginsWith" dxfId="453" priority="47" operator="beginsWith" text="Local EOCs cannot">
      <formula>LEFT(B13,LEN("Local EOCs cannot"))="Local EOCs cannot"</formula>
    </cfRule>
    <cfRule type="containsText" dxfId="452" priority="48" operator="containsText" text="Local EOCs can coordinate some">
      <formula>NOT(ISERROR(SEARCH("Local EOCs can coordinate some",B13)))</formula>
    </cfRule>
    <cfRule type="beginsWith" dxfId="451" priority="49" operator="beginsWith" text="Local EOCs can coordinate ACF">
      <formula>LEFT(B13,LEN("Local EOCs can coordinate ACF"))="Local EOCs can coordinate ACF"</formula>
    </cfRule>
  </conditionalFormatting>
  <conditionalFormatting sqref="B3">
    <cfRule type="beginsWith" dxfId="450" priority="65" operator="beginsWith" text="Site is not structurally sound">
      <formula>LEFT(B3,LEN("Site is not structurally sound"))="Site is not structurally sound"</formula>
    </cfRule>
    <cfRule type="beginsWith" dxfId="449" priority="66" operator="beginsWith" text="Site has yet to be assessed">
      <formula>LEFT(B3,LEN("Site has yet to be assessed"))="Site has yet to be assessed"</formula>
    </cfRule>
    <cfRule type="beginsWith" dxfId="448" priority="67" operator="beginsWith" text="Site assessed structurally sound">
      <formula>LEFT(B3,LEN("Site assessed structurally sound"))="Site assessed structurally sound"</formula>
    </cfRule>
  </conditionalFormatting>
  <conditionalFormatting sqref="G5:G6">
    <cfRule type="beginsWith" dxfId="447" priority="41" operator="beginsWith" text="Neither potable water">
      <formula>LEFT(G5,LEN("Neither potable water"))="Neither potable water"</formula>
    </cfRule>
    <cfRule type="beginsWith" dxfId="446" priority="42" operator="beginsWith" text="Potable water can be delivered">
      <formula>LEFT(G5,LEN("Potable water can be delivered"))="Potable water can be delivered"</formula>
    </cfRule>
    <cfRule type="beginsWith" dxfId="445" priority="43" operator="beginsWith" text="Potable water is available">
      <formula>LEFT(G5,LEN("Potable water is available"))="Potable water is available"</formula>
    </cfRule>
  </conditionalFormatting>
  <conditionalFormatting sqref="G7:G8">
    <cfRule type="beginsWith" dxfId="444" priority="38" operator="beginsWith" text="Neither grid nor generator">
      <formula>LEFT(G7,LEN("Neither grid nor generator"))="Neither grid nor generator"</formula>
    </cfRule>
    <cfRule type="beginsWith" dxfId="443" priority="39" operator="beginsWith" text="Grid power is unavailable but">
      <formula>LEFT(G7,LEN("Grid power is unavailable but"))="Grid power is unavailable but"</formula>
    </cfRule>
    <cfRule type="beginsWith" dxfId="442" priority="40" operator="beginsWith" text="Grid power is available.">
      <formula>LEFT(G7,LEN("Grid power is available."))="Grid power is available."</formula>
    </cfRule>
  </conditionalFormatting>
  <conditionalFormatting sqref="G9">
    <cfRule type="beginsWith" dxfId="441" priority="35" operator="beginsWith" text="Sufficient medical staff is not">
      <formula>LEFT(G9,LEN("Sufficient medical staff is not"))="Sufficient medical staff is not"</formula>
    </cfRule>
    <cfRule type="beginsWith" dxfId="440" priority="36" operator="beginsWith" text="Sufficient medical staff will be">
      <formula>LEFT(G9,LEN("Sufficient medical staff will be"))="Sufficient medical staff will be"</formula>
    </cfRule>
    <cfRule type="beginsWith" dxfId="439" priority="37" operator="beginsWith" text="Sufficient medical staff is available now">
      <formula>LEFT(G9,LEN("Sufficient medical staff is available now"))="Sufficient medical staff is available now"</formula>
    </cfRule>
  </conditionalFormatting>
  <conditionalFormatting sqref="G10">
    <cfRule type="beginsWith" dxfId="438" priority="32" operator="beginsWith" text="Staff cannot">
      <formula>LEFT(G10,LEN("Staff cannot"))="Staff cannot"</formula>
    </cfRule>
    <cfRule type="beginsWith" dxfId="437" priority="33" operator="beginsWith" text="Staff can access available sites with assistance">
      <formula>LEFT(G10,LEN("Staff can access available sites with assistance"))="Staff can access available sites with assistance"</formula>
    </cfRule>
    <cfRule type="beginsWith" dxfId="436" priority="34" operator="beginsWith" text="Staff can access available sites on their own">
      <formula>LEFT(G10,LEN("Staff can access available sites on their own"))="Staff can access available sites on their own"</formula>
    </cfRule>
  </conditionalFormatting>
  <conditionalFormatting sqref="G12">
    <cfRule type="beginsWith" dxfId="435" priority="29" operator="beginsWith" text="Medical suppliers are either ">
      <formula>LEFT(G12,LEN("Medical suppliers are either "))="Medical suppliers are either "</formula>
    </cfRule>
    <cfRule type="containsText" dxfId="434" priority="30" operator="containsText" text="48 hours">
      <formula>NOT(ISERROR(SEARCH("48 hours",G12)))</formula>
    </cfRule>
    <cfRule type="beginsWith" dxfId="433" priority="31" operator="beginsWith" text="Medical suppliers are able to move supplies to sites quickly">
      <formula>LEFT(G12,LEN("Medical suppliers are able to move supplies to sites quickly"))="Medical suppliers are able to move supplies to sites quickly"</formula>
    </cfRule>
  </conditionalFormatting>
  <conditionalFormatting sqref="G13">
    <cfRule type="beginsWith" dxfId="432" priority="26" operator="beginsWith" text="Local EOCs cannot">
      <formula>LEFT(G13,LEN("Local EOCs cannot"))="Local EOCs cannot"</formula>
    </cfRule>
    <cfRule type="beginsWith" dxfId="431" priority="27" operator="beginsWith" text="Local EOCs can coordinate some">
      <formula>LEFT(G13,LEN("Local EOCs can coordinate some"))="Local EOCs can coordinate some"</formula>
    </cfRule>
    <cfRule type="beginsWith" dxfId="430" priority="28" operator="beginsWith" text="Local EOCs can coordinate ACF">
      <formula>LEFT(G13,LEN("Local EOCs can coordinate ACF"))="Local EOCs can coordinate ACF"</formula>
    </cfRule>
  </conditionalFormatting>
  <conditionalFormatting sqref="G3">
    <cfRule type="containsText" dxfId="429" priority="3" operator="containsText" text="Incomplete">
      <formula>NOT(ISERROR(SEARCH("Incomplete",G3)))</formula>
    </cfRule>
    <cfRule type="beginsWith" dxfId="428" priority="44" operator="beginsWith" text="Site is not structurally sound">
      <formula>LEFT(G3,LEN("Site is not structurally sound"))="Site is not structurally sound"</formula>
    </cfRule>
    <cfRule type="beginsWith" dxfId="427" priority="45" operator="beginsWith" text="Site has yet to be assessed">
      <formula>LEFT(G3,LEN("Site has yet to be assessed"))="Site has yet to be assessed"</formula>
    </cfRule>
    <cfRule type="beginsWith" dxfId="426" priority="46" operator="beginsWith" text="Site assessed structurally sound">
      <formula>LEFT(G3,LEN("Site assessed structurally sound"))="Site assessed structurally sound"</formula>
    </cfRule>
  </conditionalFormatting>
  <conditionalFormatting sqref="L5:L6">
    <cfRule type="beginsWith" dxfId="425" priority="20" operator="beginsWith" text="Neither potable water">
      <formula>LEFT(L5,LEN("Neither potable water"))="Neither potable water"</formula>
    </cfRule>
    <cfRule type="beginsWith" dxfId="424" priority="21" operator="beginsWith" text="Potable water can be delivered">
      <formula>LEFT(L5,LEN("Potable water can be delivered"))="Potable water can be delivered"</formula>
    </cfRule>
    <cfRule type="beginsWith" dxfId="423" priority="22" operator="beginsWith" text="Potable water is available">
      <formula>LEFT(L5,LEN("Potable water is available"))="Potable water is available"</formula>
    </cfRule>
  </conditionalFormatting>
  <conditionalFormatting sqref="L7:L8">
    <cfRule type="beginsWith" dxfId="422" priority="17" operator="beginsWith" text="Neither grid nor generator">
      <formula>LEFT(L7,LEN("Neither grid nor generator"))="Neither grid nor generator"</formula>
    </cfRule>
    <cfRule type="beginsWith" dxfId="421" priority="18" operator="beginsWith" text="Grid power is unavailable but">
      <formula>LEFT(L7,LEN("Grid power is unavailable but"))="Grid power is unavailable but"</formula>
    </cfRule>
    <cfRule type="beginsWith" dxfId="420" priority="19" operator="beginsWith" text="Grid power is available.">
      <formula>LEFT(L7,LEN("Grid power is available."))="Grid power is available."</formula>
    </cfRule>
  </conditionalFormatting>
  <conditionalFormatting sqref="L9">
    <cfRule type="beginsWith" dxfId="419" priority="14" operator="beginsWith" text="Sufficient medical staff is not">
      <formula>LEFT(L9,LEN("Sufficient medical staff is not"))="Sufficient medical staff is not"</formula>
    </cfRule>
    <cfRule type="beginsWith" dxfId="418" priority="15" operator="beginsWith" text="Sufficient medical staff will be">
      <formula>LEFT(L9,LEN("Sufficient medical staff will be"))="Sufficient medical staff will be"</formula>
    </cfRule>
    <cfRule type="beginsWith" dxfId="417" priority="16" operator="beginsWith" text="Sufficient medical staff is available now.">
      <formula>LEFT(L9,LEN("Sufficient medical staff is available now."))="Sufficient medical staff is available now."</formula>
    </cfRule>
  </conditionalFormatting>
  <conditionalFormatting sqref="L10">
    <cfRule type="beginsWith" dxfId="416" priority="11" operator="beginsWith" text="Staff cannot">
      <formula>LEFT(L10,LEN("Staff cannot"))="Staff cannot"</formula>
    </cfRule>
    <cfRule type="beginsWith" dxfId="415" priority="12" operator="beginsWith" text="Staff can access available sites with assistance">
      <formula>LEFT(L10,LEN("Staff can access available sites with assistance"))="Staff can access available sites with assistance"</formula>
    </cfRule>
    <cfRule type="beginsWith" dxfId="414" priority="13" operator="beginsWith" text="Staff can access available sites on their own">
      <formula>LEFT(L10,LEN("Staff can access available sites on their own"))="Staff can access available sites on their own"</formula>
    </cfRule>
  </conditionalFormatting>
  <conditionalFormatting sqref="L12">
    <cfRule type="beginsWith" dxfId="413" priority="8" operator="beginsWith" text="Medical suppliers are either ">
      <formula>LEFT(L12,LEN("Medical suppliers are either "))="Medical suppliers are either "</formula>
    </cfRule>
    <cfRule type="containsText" dxfId="412" priority="9" operator="containsText" text="48 hours">
      <formula>NOT(ISERROR(SEARCH("48 hours",L12)))</formula>
    </cfRule>
    <cfRule type="beginsWith" dxfId="411" priority="10" operator="beginsWith" text="Medical suppliers are able to move supplies to sites quickly">
      <formula>LEFT(L12,LEN("Medical suppliers are able to move supplies to sites quickly"))="Medical suppliers are able to move supplies to sites quickly"</formula>
    </cfRule>
  </conditionalFormatting>
  <conditionalFormatting sqref="L13">
    <cfRule type="beginsWith" dxfId="410" priority="5" operator="beginsWith" text="Local EOCs cannot">
      <formula>LEFT(L13,LEN("Local EOCs cannot"))="Local EOCs cannot"</formula>
    </cfRule>
    <cfRule type="beginsWith" dxfId="409" priority="6" operator="beginsWith" text="Local EOCs can coordinate some">
      <formula>LEFT(L13,LEN("Local EOCs can coordinate some"))="Local EOCs can coordinate some"</formula>
    </cfRule>
    <cfRule type="beginsWith" dxfId="408" priority="7" operator="beginsWith" text="Local EOCs can coordinate ACF">
      <formula>LEFT(L13,LEN("Local EOCs can coordinate ACF"))="Local EOCs can coordinate ACF"</formula>
    </cfRule>
  </conditionalFormatting>
  <conditionalFormatting sqref="L3">
    <cfRule type="containsText" dxfId="407" priority="2" operator="containsText" text="Incomplete">
      <formula>NOT(ISERROR(SEARCH("Incomplete",L3)))</formula>
    </cfRule>
    <cfRule type="beginsWith" dxfId="406" priority="23" operator="beginsWith" text="Site is not structurally sound">
      <formula>LEFT(L3,LEN("Site is not structurally sound"))="Site is not structurally sound"</formula>
    </cfRule>
    <cfRule type="beginsWith" dxfId="405" priority="24" operator="beginsWith" text="Site has yet to be assessed">
      <formula>LEFT(L3,LEN("Site has yet to be assessed"))="Site has yet to be assessed"</formula>
    </cfRule>
    <cfRule type="beginsWith" dxfId="404" priority="25" operator="beginsWith" text="Site assessed structurally sound">
      <formula>LEFT(L3,LEN("Site assessed structurally sound"))="Site assessed structurally sound"</formula>
    </cfRule>
  </conditionalFormatting>
  <conditionalFormatting sqref="L7 G7 B7">
    <cfRule type="containsText" dxfId="403" priority="1" operator="containsText" text="Incomplete">
      <formula>NOT(ISERROR(SEARCH("Incomplete",B7)))</formula>
    </cfRule>
  </conditionalFormatting>
  <dataValidations count="8">
    <dataValidation type="list" showInputMessage="1" showErrorMessage="1" sqref="B15 G15 L15">
      <formula1>"Incomplete, Fewer than 100, 101-250, More than 250"</formula1>
    </dataValidation>
    <dataValidation type="list" allowBlank="1" showInputMessage="1" showErrorMessage="1" sqref="L12 B12 G12">
      <formula1>"Incomplete, Medical suppliers are able to move supplies to sites quickly., Medical suppliers are able to move supplies to sites within 48 hours., Medical suppliers are either not operational or are unable to move supplies to sites."</formula1>
    </dataValidation>
    <dataValidation type="list" allowBlank="1" showInputMessage="1" showErrorMessage="1" sqref="L10 B10 G10">
      <formula1>"Incomplete, Staff can access available sites on their own., Staff can access available sites with assistance (group transportation or escorts)., Staff cannot access available sites."</formula1>
    </dataValidation>
    <dataValidation type="list" allowBlank="1" showInputMessage="1" showErrorMessage="1" sqref="L9 B9 G9">
      <formula1>"Incomplete, Sufficient medical staff is available now., Sufficient medical staff will be available in 48 hours., Sufficient medical staff is not available locally."</formula1>
    </dataValidation>
    <dataValidation type="list" allowBlank="1" showInputMessage="1" showErrorMessage="1" sqref="L5 B5 G5">
      <formula1>"Incomplete, Potable water is available/wastewater lines are functional., Potable water can be delivered/wastewater lines are functional OR potable water is available/portable sanitation can be provided., Neither potable water nor sanitation is available."</formula1>
    </dataValidation>
    <dataValidation type="list" allowBlank="1" showInputMessage="1" showErrorMessage="1" sqref="L7 B7 G7">
      <formula1>"Incomplete, Grid power is available., Grid power is unavailable but generator power is available with sufficient access to fuel., Neither grid nor generator power is available."</formula1>
    </dataValidation>
    <dataValidation type="list" allowBlank="1" showInputMessage="1" showErrorMessage="1" sqref="L13 B13 G13">
      <formula1>"Incomplete, Local EOCs can coordinate ACF/FMS non-medical logistical needs., Local EOCs can coordinate some ACF/FMS non-medical logistical support., Local EOCs cannot coordinate any ACF/FMS non-medical logistical needs."</formula1>
    </dataValidation>
    <dataValidation type="list" allowBlank="1" showInputMessage="1" showErrorMessage="1" sqref="L3 B3 G3">
      <formula1>"Incomplete, Site assessed structurally sound and functional., Site has yet to be assessed but is believed to be sound and functional., Site is not structurally sound or functional."</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4" operator="containsText" id="{6D8AC623-3450-4B57-9AE9-B90B444A956E}">
            <xm:f>NOT(ISERROR(SEARCH("Incomplete",B3)))</xm:f>
            <xm:f>"Incomplete"</xm:f>
            <x14:dxf>
              <fill>
                <patternFill>
                  <bgColor theme="0"/>
                </patternFill>
              </fill>
            </x14:dxf>
          </x14:cfRule>
          <xm:sqref>B3</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workbookViewId="0">
      <selection activeCell="D1" sqref="D1"/>
    </sheetView>
  </sheetViews>
  <sheetFormatPr defaultRowHeight="15" x14ac:dyDescent="0.25"/>
  <cols>
    <col min="1" max="1" width="28.7109375" style="1" customWidth="1"/>
    <col min="2" max="2" width="38.7109375" style="1" customWidth="1"/>
    <col min="4" max="4" width="50.7109375" style="25" customWidth="1"/>
    <col min="6" max="6" width="28.7109375" style="1" customWidth="1"/>
    <col min="7" max="7" width="38.7109375" style="1" customWidth="1"/>
    <col min="9" max="9" width="50.7109375" customWidth="1"/>
    <col min="11" max="11" width="28.7109375" style="1" customWidth="1"/>
    <col min="12" max="12" width="38.7109375" style="1" customWidth="1"/>
    <col min="14" max="14" width="50.7109375" customWidth="1"/>
  </cols>
  <sheetData>
    <row r="1" spans="1:14" x14ac:dyDescent="0.25">
      <c r="A1" s="91" t="s">
        <v>78</v>
      </c>
      <c r="B1" s="91"/>
      <c r="D1" s="59" t="s">
        <v>89</v>
      </c>
    </row>
    <row r="2" spans="1:14" x14ac:dyDescent="0.25">
      <c r="A2" s="19" t="s">
        <v>8</v>
      </c>
      <c r="D2" s="59" t="s">
        <v>88</v>
      </c>
      <c r="F2" s="19" t="s">
        <v>14</v>
      </c>
      <c r="I2" s="46" t="s">
        <v>88</v>
      </c>
      <c r="K2" s="19" t="s">
        <v>15</v>
      </c>
      <c r="N2" s="46" t="s">
        <v>88</v>
      </c>
    </row>
    <row r="3" spans="1:14" x14ac:dyDescent="0.25">
      <c r="A3" s="58" t="s">
        <v>6</v>
      </c>
      <c r="B3" s="31" t="s">
        <v>58</v>
      </c>
      <c r="C3" s="47">
        <f>IF(B3="Incomplete",0,IF(B3="Site assessed structurally sound and functional.",1,IF(B3="Site has yet to be assessed but is believed to be sound and functional.",2,IF(B3="Site is not structurally sound or functional.",4,"ERROR"))))</f>
        <v>0</v>
      </c>
      <c r="D3" s="13"/>
      <c r="F3" s="58" t="s">
        <v>6</v>
      </c>
      <c r="G3" s="31" t="s">
        <v>58</v>
      </c>
      <c r="H3" s="47">
        <f>IF(G3="Incomplete",0,IF(G3="Site assessed structurally sound and functional.",1,IF(G3="Site has yet to be assessed but is believed to be sound and functional.",2,IF(G3="Site is not structurally sound or functional.",4,"ERROR"))))</f>
        <v>0</v>
      </c>
      <c r="I3" s="47"/>
      <c r="K3" s="58" t="s">
        <v>6</v>
      </c>
      <c r="L3" s="31" t="s">
        <v>58</v>
      </c>
      <c r="M3" s="47">
        <f>IF(L3="Incomplete",0,IF(L3="Site assessed structurally sound and functional.",1,IF(L3="Site has yet to be assessed but is believed to be sound and functional.",2,IF(L3="Site is not structurally sound or functional.",4,"ERROR"))))</f>
        <v>0</v>
      </c>
      <c r="N3" s="47"/>
    </row>
    <row r="4" spans="1:14" x14ac:dyDescent="0.25">
      <c r="A4" s="20"/>
      <c r="B4" s="17"/>
      <c r="F4" s="20"/>
      <c r="G4" s="17"/>
      <c r="K4" s="20"/>
      <c r="L4" s="17"/>
    </row>
    <row r="5" spans="1:14" x14ac:dyDescent="0.25">
      <c r="A5" s="58" t="s">
        <v>5</v>
      </c>
      <c r="B5" s="21" t="s">
        <v>58</v>
      </c>
      <c r="C5" s="47">
        <f>IF(B5="Incomplete", 0,IF(B5="Potable water is available/wastewater lines are functional.",1,IF(B5="Potable water can be delivered/wastewater lines are functional OR potable water is available/portable sanitation can be provided.",2,IF(B5="Neither potable water nor sanitation is available.",4,"ERROR"))))</f>
        <v>0</v>
      </c>
      <c r="D5" s="13"/>
      <c r="F5" s="58" t="s">
        <v>5</v>
      </c>
      <c r="G5" s="21" t="s">
        <v>58</v>
      </c>
      <c r="H5" s="47">
        <f>IF(G5="Incomplete", 0,IF(G5="Potable water is available/wastewater lines are functional.",1,IF(G5="Potable water can be delivered/wastewater lines are functional OR potable water is available/portable sanitation can be provided.",2,IF(G5="Neither potable water nor sanitation is available.",4,"ERROR"))))</f>
        <v>0</v>
      </c>
      <c r="I5" s="47"/>
      <c r="K5" s="58" t="s">
        <v>5</v>
      </c>
      <c r="L5" s="21" t="s">
        <v>58</v>
      </c>
      <c r="M5" s="47">
        <f>IF(L5="Incomplete", 0,IF(L5="Potable water is available/wastewater lines are functional.",1,IF(L5="Potable water can be delivered/wastewater lines are functional OR potable water is available/portable sanitation can be provided.",2,IF(L5="Neither potable water nor sanitation is available.",4,"ERROR"))))</f>
        <v>0</v>
      </c>
      <c r="N5" s="47"/>
    </row>
    <row r="6" spans="1:14" x14ac:dyDescent="0.25">
      <c r="A6" s="20"/>
      <c r="B6" s="18"/>
      <c r="F6" s="20"/>
      <c r="G6" s="18"/>
      <c r="K6" s="20"/>
      <c r="L6" s="18"/>
    </row>
    <row r="7" spans="1:14" x14ac:dyDescent="0.25">
      <c r="A7" s="58" t="s">
        <v>4</v>
      </c>
      <c r="B7" s="32" t="s">
        <v>58</v>
      </c>
      <c r="C7" s="47">
        <f>IF(B7="Incomplete",0,IF(B7="Grid power is available.",1,IF(B7="Grid power is unavailable but generator power is available with sufficient access to fuel.",2,IF(B7="Neither grid nor generator power is available.",4,"ERROR"))))</f>
        <v>0</v>
      </c>
      <c r="D7" s="13"/>
      <c r="F7" s="58" t="s">
        <v>4</v>
      </c>
      <c r="G7" s="32" t="s">
        <v>58</v>
      </c>
      <c r="H7" s="47">
        <f>IF(G7="Incomplete",0,IF(G7="Grid power is available.",1,IF(G7="Grid power is unavailable but generator power is available with sufficient access to fuel.",2,IF(G7="Neither grid nor generator power is available.",4,"ERROR"))))</f>
        <v>0</v>
      </c>
      <c r="I7" s="47"/>
      <c r="K7" s="58" t="s">
        <v>4</v>
      </c>
      <c r="L7" s="32" t="s">
        <v>58</v>
      </c>
      <c r="M7" s="47">
        <f>IF(L7="Incomplete",0,IF(L7="Grid power is available.",1,IF(L7="Grid power is unavailable but generator power is available with sufficient access to fuel.",2,IF(L7="Neither grid nor generator power is available.",4,"ERROR"))))</f>
        <v>0</v>
      </c>
      <c r="N7" s="47"/>
    </row>
    <row r="8" spans="1:14" x14ac:dyDescent="0.25">
      <c r="A8" s="20"/>
      <c r="B8" s="18"/>
      <c r="F8" s="20"/>
      <c r="G8" s="18"/>
      <c r="K8" s="20"/>
      <c r="L8" s="18"/>
    </row>
    <row r="9" spans="1:14" ht="45" customHeight="1" x14ac:dyDescent="0.25">
      <c r="A9" s="93" t="s">
        <v>0</v>
      </c>
      <c r="B9" s="21" t="s">
        <v>58</v>
      </c>
      <c r="C9" s="47">
        <f>IF(B9="Incomplete",0,IF(B9="Sufficient medical staff is available now.",1,IF(B9="Sufficient medical staff will be available in 48 hours.",2,IF(B9="Sufficient medical staff is not available locally.",3,"ERROR"))))</f>
        <v>0</v>
      </c>
      <c r="D9" s="13"/>
      <c r="F9" s="93" t="s">
        <v>0</v>
      </c>
      <c r="G9" s="21" t="s">
        <v>58</v>
      </c>
      <c r="H9" s="47">
        <f>IF(G9="Incomplete",0,IF(G9="Sufficient medical staff is available now.",1,IF(G9="Sufficient medical staff will be available in 48 hours.",2,IF(G9="Sufficient medical staff is not available locally.",3,"ERROR"))))</f>
        <v>0</v>
      </c>
      <c r="I9" s="47"/>
      <c r="K9" s="93" t="s">
        <v>0</v>
      </c>
      <c r="L9" s="21" t="s">
        <v>58</v>
      </c>
      <c r="M9" s="47">
        <f>IF(L9="Incomplete",0,IF(L9="Sufficient medical staff is available now.",1,IF(L9="Sufficient medical staff will be available in 48 hours.",2,IF(L9="Sufficient medical staff is not available locally.",3,"ERROR"))))</f>
        <v>0</v>
      </c>
      <c r="N9" s="47"/>
    </row>
    <row r="10" spans="1:14" ht="30" customHeight="1" x14ac:dyDescent="0.25">
      <c r="A10" s="93"/>
      <c r="B10" s="21" t="s">
        <v>58</v>
      </c>
      <c r="C10" s="47">
        <f>IF(B10="Incomplete",0,IF(B10="Staff can access available sites on their own.",1,IF(B10="Staff can access available sites with assistance (group transportation or escorts).",2,IF(B10="Staff cannot access available sites.",4,"ERROR"))))</f>
        <v>0</v>
      </c>
      <c r="D10" s="13"/>
      <c r="F10" s="93"/>
      <c r="G10" s="21" t="s">
        <v>58</v>
      </c>
      <c r="H10" s="47">
        <f>IF(G10="Incomplete",0,IF(G10="Staff can access available sites on their own.",1,IF(G10="Staff can access available sites with assistance (group transportation or escorts).",2,IF(G10="Staff cannot access available sites.",4,"ERROR"))))</f>
        <v>0</v>
      </c>
      <c r="I10" s="47"/>
      <c r="K10" s="93"/>
      <c r="L10" s="21" t="s">
        <v>58</v>
      </c>
      <c r="M10" s="47">
        <f>IF(L10="Incomplete",0,IF(L10="Staff can access available sites on their own.",1,IF(L10="Staff can access available sites with assistance (group transportation or escorts).",2,IF(L10="Staff cannot access available sites.",4,"ERROR"))))</f>
        <v>0</v>
      </c>
      <c r="N10" s="47"/>
    </row>
    <row r="11" spans="1:14" x14ac:dyDescent="0.25">
      <c r="A11" s="20"/>
      <c r="B11" s="18"/>
      <c r="F11" s="20"/>
      <c r="G11" s="18"/>
      <c r="K11" s="20"/>
      <c r="L11" s="18"/>
    </row>
    <row r="12" spans="1:14" ht="30" customHeight="1" x14ac:dyDescent="0.25">
      <c r="A12" s="93" t="s">
        <v>1</v>
      </c>
      <c r="B12" s="21" t="s">
        <v>58</v>
      </c>
      <c r="C12" s="47">
        <f>IF(B12="Incomplete",0,IF(B12="Medical suppliers are able to move supplies to sites quickly.",1,IF(B12="Medical suppliers are able to move supplies to sites within 48 hours.",2,IF(B12="Medical suppliers are either not operational or are unable to move supplies to sites.",4,"ERROR"))))</f>
        <v>0</v>
      </c>
      <c r="D12" s="13"/>
      <c r="F12" s="93" t="s">
        <v>1</v>
      </c>
      <c r="G12" s="21" t="s">
        <v>58</v>
      </c>
      <c r="H12" s="47">
        <f>IF(G12="Incomplete",0,IF(G12="Medical suppliers are able to move supplies to sites quickly.",1,IF(G12="Medical suppliers are able to move supplies to sites within 48 hours.",2,IF(G12="Medical suppliers are either not operational or are unable to move supplies to sites.",4,"ERROR"))))</f>
        <v>0</v>
      </c>
      <c r="I12" s="47"/>
      <c r="K12" s="93" t="s">
        <v>1</v>
      </c>
      <c r="L12" s="21" t="s">
        <v>58</v>
      </c>
      <c r="M12" s="47">
        <f>IF(L12="Incomplete",0,IF(L12="Medical suppliers are able to move supplies to sites quickly.",1,IF(L12="Medical suppliers are able to move supplies to sites within 48 hours.",2,IF(L12="Medical suppliers are either not operational or are unable to move supplies to sites.",4,"ERROR"))))</f>
        <v>0</v>
      </c>
      <c r="N12" s="47"/>
    </row>
    <row r="13" spans="1:14" ht="30" customHeight="1" x14ac:dyDescent="0.25">
      <c r="A13" s="93"/>
      <c r="B13" s="21" t="s">
        <v>58</v>
      </c>
      <c r="C13" s="47">
        <f>IF(B13="Incomplete",0,IF(B13="Local EOCs can coordinate ACF/FMS non-medical logistical needs.",1,IF(B13="Local EOCs can coordinate some ACF/FMS non-medical logistical support.",2,IF(B13="Local EOCs cannot coordinate any ACF/FMS non-medical logistical needs.",3,"ERROR"))))</f>
        <v>0</v>
      </c>
      <c r="D13" s="13"/>
      <c r="F13" s="93"/>
      <c r="G13" s="21" t="s">
        <v>58</v>
      </c>
      <c r="H13" s="47">
        <f>IF(G13="Incomplete",0,IF(G13="Local EOCs can coordinate ACF/FMS non-medical logistical needs.",1,IF(G13="Local EOCs can coordinate some ACF/FMS non-medical logistical support.",2,IF(G13="Local EOCs cannot coordinate any ACF/FMS non-medical logistical needs.",3,"ERROR"))))</f>
        <v>0</v>
      </c>
      <c r="I13" s="47"/>
      <c r="K13" s="93"/>
      <c r="L13" s="21" t="s">
        <v>58</v>
      </c>
      <c r="M13" s="47">
        <f>IF(L13="Incomplete",0,IF(L13="Local EOCs can coordinate ACF/FMS non-medical logistical needs.",1,IF(L13="Local EOCs can coordinate some ACF/FMS non-medical logistical support.",2,IF(L13="Local EOCs cannot coordinate any ACF/FMS non-medical logistical needs.",3,"ERROR"))))</f>
        <v>0</v>
      </c>
      <c r="N13" s="47"/>
    </row>
    <row r="14" spans="1:14" x14ac:dyDescent="0.25">
      <c r="A14" s="16"/>
      <c r="B14" s="4"/>
      <c r="F14" s="16"/>
      <c r="G14" s="4"/>
      <c r="K14" s="16"/>
      <c r="L14" s="4"/>
    </row>
    <row r="15" spans="1:14" ht="30" x14ac:dyDescent="0.25">
      <c r="A15" s="24" t="s">
        <v>9</v>
      </c>
      <c r="B15" s="56" t="s">
        <v>58</v>
      </c>
      <c r="C15" s="57"/>
      <c r="D15" s="13"/>
      <c r="F15" s="24" t="s">
        <v>9</v>
      </c>
      <c r="G15" s="56" t="s">
        <v>58</v>
      </c>
      <c r="H15" s="57"/>
      <c r="I15" s="47"/>
      <c r="K15" s="24" t="s">
        <v>9</v>
      </c>
      <c r="L15" s="56" t="s">
        <v>58</v>
      </c>
      <c r="M15" s="57"/>
      <c r="N15" s="47"/>
    </row>
    <row r="16" spans="1:14" x14ac:dyDescent="0.25">
      <c r="A16" s="16"/>
      <c r="B16" s="4"/>
      <c r="F16" s="16"/>
      <c r="G16" s="4"/>
      <c r="K16" s="16"/>
      <c r="L16" s="4"/>
    </row>
    <row r="17" spans="1:12" x14ac:dyDescent="0.25">
      <c r="A17" s="38"/>
      <c r="B17" s="14" t="s">
        <v>13</v>
      </c>
      <c r="F17" s="38"/>
      <c r="G17" s="14" t="s">
        <v>13</v>
      </c>
      <c r="K17" s="38"/>
      <c r="L17" s="14" t="s">
        <v>13</v>
      </c>
    </row>
    <row r="18" spans="1:12" x14ac:dyDescent="0.25">
      <c r="A18" s="39"/>
      <c r="B18" s="14" t="s">
        <v>51</v>
      </c>
      <c r="F18" s="39"/>
      <c r="G18" s="14" t="s">
        <v>51</v>
      </c>
      <c r="K18" s="39"/>
      <c r="L18" s="14" t="s">
        <v>51</v>
      </c>
    </row>
    <row r="19" spans="1:12" x14ac:dyDescent="0.25">
      <c r="A19" s="40"/>
      <c r="B19" s="14" t="s">
        <v>52</v>
      </c>
      <c r="F19" s="40"/>
      <c r="G19" s="14" t="s">
        <v>52</v>
      </c>
      <c r="K19" s="40"/>
      <c r="L19" s="14" t="s">
        <v>52</v>
      </c>
    </row>
    <row r="20" spans="1:12" x14ac:dyDescent="0.25">
      <c r="A20" s="41"/>
      <c r="B20" s="14" t="s">
        <v>11</v>
      </c>
      <c r="F20" s="41"/>
      <c r="G20" s="14" t="s">
        <v>11</v>
      </c>
      <c r="K20" s="41"/>
      <c r="L20" s="14" t="s">
        <v>11</v>
      </c>
    </row>
    <row r="21" spans="1:12" x14ac:dyDescent="0.25">
      <c r="A21" s="16"/>
      <c r="B21" s="4"/>
      <c r="F21" s="16"/>
      <c r="G21" s="4"/>
      <c r="K21" s="16"/>
      <c r="L21" s="4"/>
    </row>
    <row r="22" spans="1:12" x14ac:dyDescent="0.25">
      <c r="A22" s="92"/>
      <c r="B22" s="92"/>
      <c r="F22" s="92"/>
      <c r="G22" s="92"/>
      <c r="K22" s="92"/>
      <c r="L22" s="92"/>
    </row>
    <row r="23" spans="1:12" x14ac:dyDescent="0.25">
      <c r="A23" s="16"/>
      <c r="B23" s="4"/>
      <c r="F23" s="16"/>
      <c r="G23" s="4"/>
      <c r="K23" s="16"/>
      <c r="L23" s="4"/>
    </row>
    <row r="24" spans="1:12" x14ac:dyDescent="0.25">
      <c r="A24" s="6"/>
      <c r="B24" s="4"/>
      <c r="F24" s="6"/>
      <c r="G24" s="4"/>
      <c r="K24" s="6"/>
      <c r="L24" s="4"/>
    </row>
    <row r="25" spans="1:12" x14ac:dyDescent="0.25">
      <c r="A25" s="7"/>
      <c r="B25" s="4"/>
      <c r="F25" s="7"/>
      <c r="G25" s="4"/>
      <c r="K25" s="7"/>
      <c r="L25" s="4"/>
    </row>
    <row r="26" spans="1:12" x14ac:dyDescent="0.25">
      <c r="A26" s="5"/>
      <c r="B26" s="4"/>
      <c r="F26" s="5"/>
      <c r="G26" s="4"/>
      <c r="K26" s="5"/>
      <c r="L26" s="4"/>
    </row>
    <row r="27" spans="1:12" x14ac:dyDescent="0.25">
      <c r="A27" s="5"/>
      <c r="B27" s="4"/>
      <c r="F27" s="5"/>
      <c r="G27" s="4"/>
      <c r="K27" s="5"/>
      <c r="L27" s="4"/>
    </row>
    <row r="28" spans="1:12" x14ac:dyDescent="0.25">
      <c r="A28" s="5"/>
      <c r="B28" s="4"/>
      <c r="F28" s="5"/>
      <c r="G28" s="4"/>
      <c r="K28" s="5"/>
      <c r="L28" s="4"/>
    </row>
    <row r="29" spans="1:12" x14ac:dyDescent="0.25">
      <c r="A29" s="5"/>
      <c r="B29" s="4"/>
      <c r="F29" s="5"/>
      <c r="G29" s="4"/>
      <c r="K29" s="5"/>
      <c r="L29" s="4"/>
    </row>
    <row r="30" spans="1:12" x14ac:dyDescent="0.25">
      <c r="A30" s="6"/>
      <c r="B30" s="4"/>
      <c r="F30" s="6"/>
      <c r="G30" s="4"/>
      <c r="K30" s="6"/>
      <c r="L30" s="4"/>
    </row>
    <row r="31" spans="1:12" x14ac:dyDescent="0.25">
      <c r="A31" s="6"/>
      <c r="B31" s="4"/>
      <c r="F31" s="6"/>
      <c r="G31" s="4"/>
      <c r="K31" s="6"/>
      <c r="L31" s="4"/>
    </row>
    <row r="32" spans="1:12" x14ac:dyDescent="0.25">
      <c r="A32" s="5"/>
      <c r="B32" s="4"/>
      <c r="F32" s="5"/>
      <c r="G32" s="4"/>
      <c r="K32" s="5"/>
      <c r="L32" s="4"/>
    </row>
    <row r="33" spans="1:12" x14ac:dyDescent="0.25">
      <c r="A33" s="6"/>
      <c r="B33" s="4"/>
      <c r="F33" s="6"/>
      <c r="G33" s="4"/>
      <c r="K33" s="6"/>
      <c r="L33" s="4"/>
    </row>
    <row r="34" spans="1:12" x14ac:dyDescent="0.25">
      <c r="A34" s="5"/>
      <c r="B34" s="4"/>
      <c r="F34" s="5"/>
      <c r="G34" s="4"/>
      <c r="K34" s="5"/>
      <c r="L34" s="4"/>
    </row>
    <row r="35" spans="1:12" x14ac:dyDescent="0.25">
      <c r="A35" s="6"/>
      <c r="B35" s="4"/>
      <c r="F35" s="6"/>
      <c r="G35" s="4"/>
      <c r="K35" s="6"/>
      <c r="L35" s="4"/>
    </row>
    <row r="36" spans="1:12" x14ac:dyDescent="0.25">
      <c r="A36" s="6"/>
      <c r="B36" s="4"/>
      <c r="F36" s="6"/>
      <c r="G36" s="4"/>
      <c r="K36" s="6"/>
      <c r="L36" s="4"/>
    </row>
    <row r="37" spans="1:12" x14ac:dyDescent="0.25">
      <c r="A37" s="5"/>
      <c r="B37" s="4"/>
      <c r="F37" s="5"/>
      <c r="G37" s="4"/>
      <c r="K37" s="5"/>
      <c r="L37" s="4"/>
    </row>
    <row r="38" spans="1:12" x14ac:dyDescent="0.25">
      <c r="A38" s="6"/>
      <c r="B38" s="4"/>
      <c r="F38" s="6"/>
      <c r="G38" s="4"/>
      <c r="K38" s="6"/>
      <c r="L38" s="4"/>
    </row>
    <row r="39" spans="1:12" x14ac:dyDescent="0.25">
      <c r="A39" s="6"/>
      <c r="B39" s="4"/>
      <c r="F39" s="6"/>
      <c r="G39" s="4"/>
      <c r="K39" s="6"/>
      <c r="L39" s="4"/>
    </row>
    <row r="40" spans="1:12" x14ac:dyDescent="0.25">
      <c r="A40" s="5"/>
      <c r="B40" s="4"/>
      <c r="F40" s="5"/>
      <c r="G40" s="4"/>
      <c r="K40" s="5"/>
      <c r="L40" s="4"/>
    </row>
    <row r="41" spans="1:12" x14ac:dyDescent="0.25">
      <c r="A41" s="6"/>
      <c r="B41" s="4"/>
      <c r="F41" s="6"/>
      <c r="G41" s="4"/>
      <c r="K41" s="6"/>
      <c r="L41" s="4"/>
    </row>
    <row r="42" spans="1:12" x14ac:dyDescent="0.25">
      <c r="A42" s="6"/>
      <c r="B42" s="4"/>
      <c r="F42" s="6"/>
      <c r="G42" s="4"/>
      <c r="K42" s="6"/>
      <c r="L42" s="4"/>
    </row>
    <row r="43" spans="1:12" x14ac:dyDescent="0.25">
      <c r="A43" s="4"/>
      <c r="B43" s="4"/>
      <c r="F43" s="4"/>
      <c r="G43" s="4"/>
      <c r="K43" s="4"/>
      <c r="L43" s="4"/>
    </row>
    <row r="44" spans="1:12" x14ac:dyDescent="0.25">
      <c r="A44" s="7"/>
      <c r="B44" s="7"/>
      <c r="F44" s="7"/>
      <c r="G44" s="7"/>
      <c r="K44" s="7"/>
      <c r="L44" s="7"/>
    </row>
    <row r="45" spans="1:12" x14ac:dyDescent="0.25">
      <c r="A45" s="4"/>
      <c r="B45" s="4"/>
      <c r="F45" s="4"/>
      <c r="G45" s="4"/>
      <c r="K45" s="4"/>
      <c r="L45" s="4"/>
    </row>
    <row r="46" spans="1:12" x14ac:dyDescent="0.25">
      <c r="A46" s="4"/>
      <c r="B46" s="4"/>
      <c r="F46" s="4"/>
      <c r="G46" s="4"/>
      <c r="K46" s="4"/>
      <c r="L46" s="4"/>
    </row>
    <row r="47" spans="1:12" x14ac:dyDescent="0.25">
      <c r="A47" s="4"/>
      <c r="B47" s="4"/>
      <c r="F47" s="4"/>
      <c r="G47" s="4"/>
      <c r="K47" s="4"/>
      <c r="L47" s="4"/>
    </row>
    <row r="48" spans="1:12" x14ac:dyDescent="0.25">
      <c r="A48" s="4"/>
      <c r="B48" s="4"/>
      <c r="F48" s="4"/>
      <c r="G48" s="4"/>
      <c r="K48" s="4"/>
      <c r="L48" s="4"/>
    </row>
  </sheetData>
  <mergeCells count="10">
    <mergeCell ref="A1:B1"/>
    <mergeCell ref="A9:A10"/>
    <mergeCell ref="A22:B22"/>
    <mergeCell ref="A12:A13"/>
    <mergeCell ref="F9:F10"/>
    <mergeCell ref="K9:K10"/>
    <mergeCell ref="F12:F13"/>
    <mergeCell ref="K12:K13"/>
    <mergeCell ref="F22:G22"/>
    <mergeCell ref="K22:L22"/>
  </mergeCells>
  <conditionalFormatting sqref="B5:B6">
    <cfRule type="beginsWith" dxfId="401" priority="62" operator="beginsWith" text="Neither potable water">
      <formula>LEFT(B5,LEN("Neither potable water"))="Neither potable water"</formula>
    </cfRule>
    <cfRule type="beginsWith" dxfId="400" priority="63" operator="beginsWith" text="Potable water can be delivered">
      <formula>LEFT(B5,LEN("Potable water can be delivered"))="Potable water can be delivered"</formula>
    </cfRule>
    <cfRule type="beginsWith" dxfId="399" priority="64" operator="beginsWith" text="Potable water is available">
      <formula>LEFT(B5,LEN("Potable water is available"))="Potable water is available"</formula>
    </cfRule>
  </conditionalFormatting>
  <conditionalFormatting sqref="B7:B8">
    <cfRule type="beginsWith" dxfId="398" priority="59" operator="beginsWith" text="Neither grid nor generator">
      <formula>LEFT(B7,LEN("Neither grid nor generator"))="Neither grid nor generator"</formula>
    </cfRule>
    <cfRule type="beginsWith" dxfId="397" priority="60" operator="beginsWith" text="Grid power is unavailable but">
      <formula>LEFT(B7,LEN("Grid power is unavailable but"))="Grid power is unavailable but"</formula>
    </cfRule>
    <cfRule type="beginsWith" dxfId="396" priority="61" operator="beginsWith" text="Grid power is available.">
      <formula>LEFT(B7,LEN("Grid power is available."))="Grid power is available."</formula>
    </cfRule>
  </conditionalFormatting>
  <conditionalFormatting sqref="B9">
    <cfRule type="beginsWith" dxfId="395" priority="56" operator="beginsWith" text="Sufficient medical staff is not">
      <formula>LEFT(B9,LEN("Sufficient medical staff is not"))="Sufficient medical staff is not"</formula>
    </cfRule>
    <cfRule type="beginsWith" dxfId="394" priority="57" operator="beginsWith" text="Sufficient medical staff will be">
      <formula>LEFT(B9,LEN("Sufficient medical staff will be"))="Sufficient medical staff will be"</formula>
    </cfRule>
    <cfRule type="beginsWith" dxfId="393" priority="58" operator="beginsWith" text="Sufficient medical staff is available now">
      <formula>LEFT(B9,LEN("Sufficient medical staff is available now"))="Sufficient medical staff is available now"</formula>
    </cfRule>
  </conditionalFormatting>
  <conditionalFormatting sqref="B10">
    <cfRule type="beginsWith" dxfId="392" priority="53" operator="beginsWith" text="Staff cannot">
      <formula>LEFT(B10,LEN("Staff cannot"))="Staff cannot"</formula>
    </cfRule>
    <cfRule type="beginsWith" dxfId="391" priority="54" operator="beginsWith" text="Staff can access available sites with assistance">
      <formula>LEFT(B10,LEN("Staff can access available sites with assistance"))="Staff can access available sites with assistance"</formula>
    </cfRule>
    <cfRule type="beginsWith" dxfId="390" priority="55" operator="beginsWith" text="Staff can access available sites on their own">
      <formula>LEFT(B10,LEN("Staff can access available sites on their own"))="Staff can access available sites on their own"</formula>
    </cfRule>
  </conditionalFormatting>
  <conditionalFormatting sqref="B12">
    <cfRule type="beginsWith" dxfId="389" priority="50" operator="beginsWith" text="Medical suppliers are either ">
      <formula>LEFT(B12,LEN("Medical suppliers are either "))="Medical suppliers are either "</formula>
    </cfRule>
    <cfRule type="containsText" dxfId="388" priority="51" operator="containsText" text="48 hours">
      <formula>NOT(ISERROR(SEARCH("48 hours",B12)))</formula>
    </cfRule>
    <cfRule type="beginsWith" dxfId="387" priority="52" operator="beginsWith" text="Medical suppliers are able to move supplies to sites quickly.">
      <formula>LEFT(B12,LEN("Medical suppliers are able to move supplies to sites quickly."))="Medical suppliers are able to move supplies to sites quickly."</formula>
    </cfRule>
  </conditionalFormatting>
  <conditionalFormatting sqref="B13">
    <cfRule type="beginsWith" dxfId="386" priority="47" operator="beginsWith" text="Local EOCs cannot">
      <formula>LEFT(B13,LEN("Local EOCs cannot"))="Local EOCs cannot"</formula>
    </cfRule>
    <cfRule type="containsText" dxfId="385" priority="48" operator="containsText" text="Local EOCs can coordinate some">
      <formula>NOT(ISERROR(SEARCH("Local EOCs can coordinate some",B13)))</formula>
    </cfRule>
    <cfRule type="beginsWith" dxfId="384" priority="49" operator="beginsWith" text="Local EOCs can coordinate ACF">
      <formula>LEFT(B13,LEN("Local EOCs can coordinate ACF"))="Local EOCs can coordinate ACF"</formula>
    </cfRule>
  </conditionalFormatting>
  <conditionalFormatting sqref="B3">
    <cfRule type="beginsWith" dxfId="383" priority="65" operator="beginsWith" text="Site is not structurally sound">
      <formula>LEFT(B3,LEN("Site is not structurally sound"))="Site is not structurally sound"</formula>
    </cfRule>
    <cfRule type="beginsWith" dxfId="382" priority="66" operator="beginsWith" text="Site has yet to be assessed">
      <formula>LEFT(B3,LEN("Site has yet to be assessed"))="Site has yet to be assessed"</formula>
    </cfRule>
    <cfRule type="beginsWith" dxfId="381" priority="67" operator="beginsWith" text="Site assessed structurally sound">
      <formula>LEFT(B3,LEN("Site assessed structurally sound"))="Site assessed structurally sound"</formula>
    </cfRule>
  </conditionalFormatting>
  <conditionalFormatting sqref="G5:G6">
    <cfRule type="beginsWith" dxfId="380" priority="41" operator="beginsWith" text="Neither potable water">
      <formula>LEFT(G5,LEN("Neither potable water"))="Neither potable water"</formula>
    </cfRule>
    <cfRule type="beginsWith" dxfId="379" priority="42" operator="beginsWith" text="Potable water can be delivered">
      <formula>LEFT(G5,LEN("Potable water can be delivered"))="Potable water can be delivered"</formula>
    </cfRule>
    <cfRule type="beginsWith" dxfId="378" priority="43" operator="beginsWith" text="Potable water is available">
      <formula>LEFT(G5,LEN("Potable water is available"))="Potable water is available"</formula>
    </cfRule>
  </conditionalFormatting>
  <conditionalFormatting sqref="G7:G8">
    <cfRule type="beginsWith" dxfId="377" priority="38" operator="beginsWith" text="Neither grid nor generator">
      <formula>LEFT(G7,LEN("Neither grid nor generator"))="Neither grid nor generator"</formula>
    </cfRule>
    <cfRule type="beginsWith" dxfId="376" priority="39" operator="beginsWith" text="Grid power is unavailable but">
      <formula>LEFT(G7,LEN("Grid power is unavailable but"))="Grid power is unavailable but"</formula>
    </cfRule>
    <cfRule type="beginsWith" dxfId="375" priority="40" operator="beginsWith" text="Grid power is available.">
      <formula>LEFT(G7,LEN("Grid power is available."))="Grid power is available."</formula>
    </cfRule>
  </conditionalFormatting>
  <conditionalFormatting sqref="G9">
    <cfRule type="beginsWith" dxfId="374" priority="35" operator="beginsWith" text="Sufficient medical staff is not">
      <formula>LEFT(G9,LEN("Sufficient medical staff is not"))="Sufficient medical staff is not"</formula>
    </cfRule>
    <cfRule type="beginsWith" dxfId="373" priority="36" operator="beginsWith" text="Sufficient medical staff will be">
      <formula>LEFT(G9,LEN("Sufficient medical staff will be"))="Sufficient medical staff will be"</formula>
    </cfRule>
    <cfRule type="beginsWith" dxfId="372" priority="37" operator="beginsWith" text="Sufficient medical staff is available now">
      <formula>LEFT(G9,LEN("Sufficient medical staff is available now"))="Sufficient medical staff is available now"</formula>
    </cfRule>
  </conditionalFormatting>
  <conditionalFormatting sqref="G10">
    <cfRule type="beginsWith" dxfId="371" priority="32" operator="beginsWith" text="Staff cannot">
      <formula>LEFT(G10,LEN("Staff cannot"))="Staff cannot"</formula>
    </cfRule>
    <cfRule type="beginsWith" dxfId="370" priority="33" operator="beginsWith" text="Staff can access available sites with assistance">
      <formula>LEFT(G10,LEN("Staff can access available sites with assistance"))="Staff can access available sites with assistance"</formula>
    </cfRule>
    <cfRule type="beginsWith" dxfId="369" priority="34" operator="beginsWith" text="Staff can access available sites on their own">
      <formula>LEFT(G10,LEN("Staff can access available sites on their own"))="Staff can access available sites on their own"</formula>
    </cfRule>
  </conditionalFormatting>
  <conditionalFormatting sqref="G12">
    <cfRule type="beginsWith" dxfId="368" priority="29" operator="beginsWith" text="Medical suppliers are either ">
      <formula>LEFT(G12,LEN("Medical suppliers are either "))="Medical suppliers are either "</formula>
    </cfRule>
    <cfRule type="containsText" dxfId="367" priority="30" operator="containsText" text="48 hours">
      <formula>NOT(ISERROR(SEARCH("48 hours",G12)))</formula>
    </cfRule>
    <cfRule type="beginsWith" dxfId="366" priority="31" operator="beginsWith" text="Medical suppliers are able to move supplies to sites quickly">
      <formula>LEFT(G12,LEN("Medical suppliers are able to move supplies to sites quickly"))="Medical suppliers are able to move supplies to sites quickly"</formula>
    </cfRule>
  </conditionalFormatting>
  <conditionalFormatting sqref="G13">
    <cfRule type="beginsWith" dxfId="365" priority="26" operator="beginsWith" text="Local EOCs cannot">
      <formula>LEFT(G13,LEN("Local EOCs cannot"))="Local EOCs cannot"</formula>
    </cfRule>
    <cfRule type="beginsWith" dxfId="364" priority="27" operator="beginsWith" text="Local EOCs can coordinate some">
      <formula>LEFT(G13,LEN("Local EOCs can coordinate some"))="Local EOCs can coordinate some"</formula>
    </cfRule>
    <cfRule type="beginsWith" dxfId="363" priority="28" operator="beginsWith" text="Local EOCs can coordinate ACF">
      <formula>LEFT(G13,LEN("Local EOCs can coordinate ACF"))="Local EOCs can coordinate ACF"</formula>
    </cfRule>
  </conditionalFormatting>
  <conditionalFormatting sqref="G3">
    <cfRule type="containsText" dxfId="362" priority="3" operator="containsText" text="Incomplete">
      <formula>NOT(ISERROR(SEARCH("Incomplete",G3)))</formula>
    </cfRule>
    <cfRule type="beginsWith" dxfId="361" priority="44" operator="beginsWith" text="Site is not structurally sound">
      <formula>LEFT(G3,LEN("Site is not structurally sound"))="Site is not structurally sound"</formula>
    </cfRule>
    <cfRule type="beginsWith" dxfId="360" priority="45" operator="beginsWith" text="Site has yet to be assessed">
      <formula>LEFT(G3,LEN("Site has yet to be assessed"))="Site has yet to be assessed"</formula>
    </cfRule>
    <cfRule type="beginsWith" dxfId="359" priority="46" operator="beginsWith" text="Site assessed structurally sound">
      <formula>LEFT(G3,LEN("Site assessed structurally sound"))="Site assessed structurally sound"</formula>
    </cfRule>
  </conditionalFormatting>
  <conditionalFormatting sqref="L5:L6">
    <cfRule type="beginsWith" dxfId="358" priority="20" operator="beginsWith" text="Neither potable water">
      <formula>LEFT(L5,LEN("Neither potable water"))="Neither potable water"</formula>
    </cfRule>
    <cfRule type="beginsWith" dxfId="357" priority="21" operator="beginsWith" text="Potable water can be delivered">
      <formula>LEFT(L5,LEN("Potable water can be delivered"))="Potable water can be delivered"</formula>
    </cfRule>
    <cfRule type="beginsWith" dxfId="356" priority="22" operator="beginsWith" text="Potable water is available">
      <formula>LEFT(L5,LEN("Potable water is available"))="Potable water is available"</formula>
    </cfRule>
  </conditionalFormatting>
  <conditionalFormatting sqref="L7:L8">
    <cfRule type="beginsWith" dxfId="355" priority="17" operator="beginsWith" text="Neither grid nor generator">
      <formula>LEFT(L7,LEN("Neither grid nor generator"))="Neither grid nor generator"</formula>
    </cfRule>
    <cfRule type="beginsWith" dxfId="354" priority="18" operator="beginsWith" text="Grid power is unavailable but">
      <formula>LEFT(L7,LEN("Grid power is unavailable but"))="Grid power is unavailable but"</formula>
    </cfRule>
    <cfRule type="beginsWith" dxfId="353" priority="19" operator="beginsWith" text="Grid power is available.">
      <formula>LEFT(L7,LEN("Grid power is available."))="Grid power is available."</formula>
    </cfRule>
  </conditionalFormatting>
  <conditionalFormatting sqref="L9">
    <cfRule type="beginsWith" dxfId="352" priority="14" operator="beginsWith" text="Sufficient medical staff is not">
      <formula>LEFT(L9,LEN("Sufficient medical staff is not"))="Sufficient medical staff is not"</formula>
    </cfRule>
    <cfRule type="beginsWith" dxfId="351" priority="15" operator="beginsWith" text="Sufficient medical staff will be">
      <formula>LEFT(L9,LEN("Sufficient medical staff will be"))="Sufficient medical staff will be"</formula>
    </cfRule>
    <cfRule type="beginsWith" dxfId="350" priority="16" operator="beginsWith" text="Sufficient medical staff is available now.">
      <formula>LEFT(L9,LEN("Sufficient medical staff is available now."))="Sufficient medical staff is available now."</formula>
    </cfRule>
  </conditionalFormatting>
  <conditionalFormatting sqref="L10">
    <cfRule type="beginsWith" dxfId="349" priority="11" operator="beginsWith" text="Staff cannot">
      <formula>LEFT(L10,LEN("Staff cannot"))="Staff cannot"</formula>
    </cfRule>
    <cfRule type="beginsWith" dxfId="348" priority="12" operator="beginsWith" text="Staff can access available sites with assistance">
      <formula>LEFT(L10,LEN("Staff can access available sites with assistance"))="Staff can access available sites with assistance"</formula>
    </cfRule>
    <cfRule type="beginsWith" dxfId="347" priority="13" operator="beginsWith" text="Staff can access available sites on their own">
      <formula>LEFT(L10,LEN("Staff can access available sites on their own"))="Staff can access available sites on their own"</formula>
    </cfRule>
  </conditionalFormatting>
  <conditionalFormatting sqref="L12">
    <cfRule type="beginsWith" dxfId="346" priority="8" operator="beginsWith" text="Medical suppliers are either ">
      <formula>LEFT(L12,LEN("Medical suppliers are either "))="Medical suppliers are either "</formula>
    </cfRule>
    <cfRule type="containsText" dxfId="345" priority="9" operator="containsText" text="48 hours">
      <formula>NOT(ISERROR(SEARCH("48 hours",L12)))</formula>
    </cfRule>
    <cfRule type="beginsWith" dxfId="344" priority="10" operator="beginsWith" text="Medical suppliers are able to move supplies to sites quickly">
      <formula>LEFT(L12,LEN("Medical suppliers are able to move supplies to sites quickly"))="Medical suppliers are able to move supplies to sites quickly"</formula>
    </cfRule>
  </conditionalFormatting>
  <conditionalFormatting sqref="L13">
    <cfRule type="beginsWith" dxfId="343" priority="5" operator="beginsWith" text="Local EOCs cannot">
      <formula>LEFT(L13,LEN("Local EOCs cannot"))="Local EOCs cannot"</formula>
    </cfRule>
    <cfRule type="beginsWith" dxfId="342" priority="6" operator="beginsWith" text="Local EOCs can coordinate some">
      <formula>LEFT(L13,LEN("Local EOCs can coordinate some"))="Local EOCs can coordinate some"</formula>
    </cfRule>
    <cfRule type="beginsWith" dxfId="341" priority="7" operator="beginsWith" text="Local EOCs can coordinate ACF">
      <formula>LEFT(L13,LEN("Local EOCs can coordinate ACF"))="Local EOCs can coordinate ACF"</formula>
    </cfRule>
  </conditionalFormatting>
  <conditionalFormatting sqref="L3">
    <cfRule type="containsText" dxfId="340" priority="2" operator="containsText" text="Incomplete">
      <formula>NOT(ISERROR(SEARCH("Incomplete",L3)))</formula>
    </cfRule>
    <cfRule type="beginsWith" dxfId="339" priority="23" operator="beginsWith" text="Site is not structurally sound">
      <formula>LEFT(L3,LEN("Site is not structurally sound"))="Site is not structurally sound"</formula>
    </cfRule>
    <cfRule type="beginsWith" dxfId="338" priority="24" operator="beginsWith" text="Site has yet to be assessed">
      <formula>LEFT(L3,LEN("Site has yet to be assessed"))="Site has yet to be assessed"</formula>
    </cfRule>
    <cfRule type="beginsWith" dxfId="337" priority="25" operator="beginsWith" text="Site assessed structurally sound">
      <formula>LEFT(L3,LEN("Site assessed structurally sound"))="Site assessed structurally sound"</formula>
    </cfRule>
  </conditionalFormatting>
  <conditionalFormatting sqref="L7 G7 B7">
    <cfRule type="containsText" dxfId="336" priority="1" operator="containsText" text="Incomplete">
      <formula>NOT(ISERROR(SEARCH("Incomplete",B7)))</formula>
    </cfRule>
  </conditionalFormatting>
  <dataValidations count="8">
    <dataValidation type="list" showInputMessage="1" showErrorMessage="1" sqref="B15 G15 L15">
      <formula1>"Incomplete, Fewer than 100, 101-250, More than 250"</formula1>
    </dataValidation>
    <dataValidation type="list" allowBlank="1" showInputMessage="1" showErrorMessage="1" sqref="L12 B12 G12">
      <formula1>"Incomplete, Medical suppliers are able to move supplies to sites quickly., Medical suppliers are able to move supplies to sites within 48 hours., Medical suppliers are either not operational or are unable to move supplies to sites."</formula1>
    </dataValidation>
    <dataValidation type="list" allowBlank="1" showInputMessage="1" showErrorMessage="1" sqref="L10 B10 G10">
      <formula1>"Incomplete, Staff can access available sites on their own., Staff can access available sites with assistance (group transportation or escorts)., Staff cannot access available sites."</formula1>
    </dataValidation>
    <dataValidation type="list" allowBlank="1" showInputMessage="1" showErrorMessage="1" sqref="L9 B9 G9">
      <formula1>"Incomplete, Sufficient medical staff is available now., Sufficient medical staff will be available in 48 hours., Sufficient medical staff is not available locally."</formula1>
    </dataValidation>
    <dataValidation type="list" allowBlank="1" showInputMessage="1" showErrorMessage="1" sqref="L5 B5 G5">
      <formula1>"Incomplete, Potable water is available/wastewater lines are functional., Potable water can be delivered/wastewater lines are functional OR potable water is available/portable sanitation can be provided., Neither potable water nor sanitation is available."</formula1>
    </dataValidation>
    <dataValidation type="list" allowBlank="1" showInputMessage="1" showErrorMessage="1" sqref="L7 B7 G7">
      <formula1>"Incomplete, Grid power is available., Grid power is unavailable but generator power is available with sufficient access to fuel., Neither grid nor generator power is available."</formula1>
    </dataValidation>
    <dataValidation type="list" allowBlank="1" showInputMessage="1" showErrorMessage="1" sqref="L3 B3 G3">
      <formula1>"Incomplete, Site assessed structurally sound and functional., Site has yet to be assessed but is believed to be sound and functional., Site is not structurally sound or functional."</formula1>
    </dataValidation>
    <dataValidation type="list" allowBlank="1" showInputMessage="1" showErrorMessage="1" sqref="L13 B13 G13">
      <formula1>"Incomplete, Local EOCs can coordinate ACF/FMS non-medical logistical needs., Local EOCs can coordinate some ACF/FMS non-medical logistical support., Local EOCs cannot coordinate any ACF/FMS non-medical logistical needs."</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4" operator="containsText" id="{2664FA09-D765-4E55-99FA-A93B26635CBB}">
            <xm:f>NOT(ISERROR(SEARCH("Incomplete",B3)))</xm:f>
            <xm:f>"Incomplete"</xm:f>
            <x14:dxf>
              <fill>
                <patternFill>
                  <bgColor theme="0"/>
                </patternFill>
              </fill>
            </x14:dxf>
          </x14:cfRule>
          <xm:sqref>B3</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workbookViewId="0">
      <selection activeCell="D1" sqref="D1"/>
    </sheetView>
  </sheetViews>
  <sheetFormatPr defaultRowHeight="15" x14ac:dyDescent="0.25"/>
  <cols>
    <col min="1" max="1" width="28.7109375" style="1" customWidth="1"/>
    <col min="2" max="2" width="38.7109375" style="1" customWidth="1"/>
    <col min="4" max="4" width="50.7109375" style="25" customWidth="1"/>
    <col min="6" max="6" width="28.7109375" style="1" customWidth="1"/>
    <col min="7" max="7" width="38.7109375" style="1" customWidth="1"/>
    <col min="9" max="9" width="50.7109375" customWidth="1"/>
    <col min="11" max="11" width="28.7109375" style="1" customWidth="1"/>
    <col min="12" max="12" width="38.7109375" style="1" customWidth="1"/>
    <col min="14" max="14" width="50.7109375" customWidth="1"/>
  </cols>
  <sheetData>
    <row r="1" spans="1:14" x14ac:dyDescent="0.25">
      <c r="A1" s="91" t="s">
        <v>79</v>
      </c>
      <c r="B1" s="91"/>
      <c r="D1" s="59" t="s">
        <v>89</v>
      </c>
    </row>
    <row r="2" spans="1:14" x14ac:dyDescent="0.25">
      <c r="A2" s="19" t="s">
        <v>8</v>
      </c>
      <c r="D2" s="59" t="s">
        <v>88</v>
      </c>
      <c r="F2" s="19" t="s">
        <v>14</v>
      </c>
      <c r="I2" s="46" t="s">
        <v>88</v>
      </c>
      <c r="K2" s="19" t="s">
        <v>15</v>
      </c>
      <c r="N2" s="46" t="s">
        <v>88</v>
      </c>
    </row>
    <row r="3" spans="1:14" x14ac:dyDescent="0.25">
      <c r="A3" s="58" t="s">
        <v>6</v>
      </c>
      <c r="B3" s="31" t="s">
        <v>58</v>
      </c>
      <c r="C3" s="47">
        <f>IF(B3="Incomplete",0,IF(B3="Site assessed structurally sound and functional.",1,IF(B3="Site has yet to be assessed but is believed to be sound and functional.",2,IF(B3="Site is not structurally sound or functional.",4,"ERROR"))))</f>
        <v>0</v>
      </c>
      <c r="D3" s="13"/>
      <c r="F3" s="58" t="s">
        <v>6</v>
      </c>
      <c r="G3" s="31" t="s">
        <v>58</v>
      </c>
      <c r="H3" s="47">
        <f>IF(G3="Incomplete",0,IF(G3="Site assessed structurally sound and functional.",1,IF(G3="Site has yet to be assessed but is believed to be sound and functional.",2,IF(G3="Site is not structurally sound or functional.",4,"ERROR"))))</f>
        <v>0</v>
      </c>
      <c r="I3" s="47"/>
      <c r="K3" s="58" t="s">
        <v>6</v>
      </c>
      <c r="L3" s="31" t="s">
        <v>58</v>
      </c>
      <c r="M3" s="47">
        <f>IF(L3="Incomplete",0,IF(L3="Site assessed structurally sound and functional.",1,IF(L3="Site has yet to be assessed but is believed to be sound and functional.",2,IF(L3="Site is not structurally sound or functional.",4,"ERROR"))))</f>
        <v>0</v>
      </c>
      <c r="N3" s="47"/>
    </row>
    <row r="4" spans="1:14" x14ac:dyDescent="0.25">
      <c r="A4" s="20"/>
      <c r="B4" s="17"/>
      <c r="F4" s="20"/>
      <c r="G4" s="17"/>
      <c r="K4" s="20"/>
      <c r="L4" s="17"/>
    </row>
    <row r="5" spans="1:14" x14ac:dyDescent="0.25">
      <c r="A5" s="58" t="s">
        <v>5</v>
      </c>
      <c r="B5" s="21" t="s">
        <v>58</v>
      </c>
      <c r="C5" s="47">
        <f>IF(B5="Incomplete", 0,IF(B5="Potable water is available/wastewater lines are functional.",1,IF(B5="Potable water can be delivered/wastewater lines are functional OR potable water is available/portable sanitation can be provided.",2,IF(B5="Neither potable water nor sanitation is available.",4,"ERROR"))))</f>
        <v>0</v>
      </c>
      <c r="D5" s="13"/>
      <c r="F5" s="58" t="s">
        <v>5</v>
      </c>
      <c r="G5" s="21" t="s">
        <v>58</v>
      </c>
      <c r="H5" s="47">
        <f>IF(G5="Incomplete", 0,IF(G5="Potable water is available/wastewater lines are functional.",1,IF(G5="Potable water can be delivered/wastewater lines are functional OR potable water is available/portable sanitation can be provided.",2,IF(G5="Neither potable water nor sanitation is available.",4,"ERROR"))))</f>
        <v>0</v>
      </c>
      <c r="I5" s="47"/>
      <c r="K5" s="58" t="s">
        <v>5</v>
      </c>
      <c r="L5" s="21" t="s">
        <v>58</v>
      </c>
      <c r="M5" s="47">
        <f>IF(L5="Incomplete", 0,IF(L5="Potable water is available/wastewater lines are functional.",1,IF(L5="Potable water can be delivered/wastewater lines are functional OR potable water is available/portable sanitation can be provided.",2,IF(L5="Neither potable water nor sanitation is available.",4,"ERROR"))))</f>
        <v>0</v>
      </c>
      <c r="N5" s="47"/>
    </row>
    <row r="6" spans="1:14" x14ac:dyDescent="0.25">
      <c r="A6" s="20"/>
      <c r="B6" s="18"/>
      <c r="F6" s="20"/>
      <c r="G6" s="18"/>
      <c r="K6" s="20"/>
      <c r="L6" s="18"/>
    </row>
    <row r="7" spans="1:14" x14ac:dyDescent="0.25">
      <c r="A7" s="58" t="s">
        <v>4</v>
      </c>
      <c r="B7" s="32" t="s">
        <v>58</v>
      </c>
      <c r="C7" s="47">
        <f>IF(B7="Incomplete",0,IF(B7="Grid power is available.",1,IF(B7="Grid power is unavailable but generator power is available with sufficient access to fuel.",2,IF(B7="Neither grid nor generator power is available.",4,"ERROR"))))</f>
        <v>0</v>
      </c>
      <c r="D7" s="13"/>
      <c r="F7" s="58" t="s">
        <v>4</v>
      </c>
      <c r="G7" s="32" t="s">
        <v>58</v>
      </c>
      <c r="H7" s="47">
        <f>IF(G7="Incomplete",0,IF(G7="Grid power is available.",1,IF(G7="Grid power is unavailable but generator power is available with sufficient access to fuel.",2,IF(G7="Neither grid nor generator power is available.",4,"ERROR"))))</f>
        <v>0</v>
      </c>
      <c r="I7" s="47"/>
      <c r="K7" s="58" t="s">
        <v>4</v>
      </c>
      <c r="L7" s="32" t="s">
        <v>58</v>
      </c>
      <c r="M7" s="47">
        <f>IF(L7="Incomplete",0,IF(L7="Grid power is available.",1,IF(L7="Grid power is unavailable but generator power is available with sufficient access to fuel.",2,IF(L7="Neither grid nor generator power is available.",4,"ERROR"))))</f>
        <v>0</v>
      </c>
      <c r="N7" s="47"/>
    </row>
    <row r="8" spans="1:14" x14ac:dyDescent="0.25">
      <c r="A8" s="20"/>
      <c r="B8" s="18"/>
      <c r="F8" s="20"/>
      <c r="G8" s="18"/>
      <c r="K8" s="20"/>
      <c r="L8" s="18"/>
    </row>
    <row r="9" spans="1:14" ht="45" customHeight="1" x14ac:dyDescent="0.25">
      <c r="A9" s="93" t="s">
        <v>0</v>
      </c>
      <c r="B9" s="21" t="s">
        <v>58</v>
      </c>
      <c r="C9" s="47">
        <f>IF(B9="Incomplete",0,IF(B9="Sufficient medical staff is available now.",1,IF(B9="Sufficient medical staff will be available in 48 hours.",2,IF(B9="Sufficient medical staff is not available locally.",3,"ERROR"))))</f>
        <v>0</v>
      </c>
      <c r="D9" s="13"/>
      <c r="F9" s="93" t="s">
        <v>0</v>
      </c>
      <c r="G9" s="21" t="s">
        <v>58</v>
      </c>
      <c r="H9" s="47">
        <f>IF(G9="Incomplete",0,IF(G9="Sufficient medical staff is available now.",1,IF(G9="Sufficient medical staff will be available in 48 hours.",2,IF(G9="Sufficient medical staff is not available locally.",3,"ERROR"))))</f>
        <v>0</v>
      </c>
      <c r="I9" s="47"/>
      <c r="K9" s="93" t="s">
        <v>0</v>
      </c>
      <c r="L9" s="21" t="s">
        <v>58</v>
      </c>
      <c r="M9" s="47">
        <f>IF(L9="Incomplete",0,IF(L9="Sufficient medical staff is available now.",1,IF(L9="Sufficient medical staff will be available in 48 hours.",2,IF(L9="Sufficient medical staff is not available locally.",3,"ERROR"))))</f>
        <v>0</v>
      </c>
      <c r="N9" s="47"/>
    </row>
    <row r="10" spans="1:14" ht="30" customHeight="1" x14ac:dyDescent="0.25">
      <c r="A10" s="93"/>
      <c r="B10" s="21" t="s">
        <v>58</v>
      </c>
      <c r="C10" s="47">
        <f>IF(B10="Incomplete",0,IF(B10="Staff can access available sites on their own.",1,IF(B10="Staff can access available sites with assistance (group transportation or escorts).",2,IF(B10="Staff cannot access available sites.",4,"ERROR"))))</f>
        <v>0</v>
      </c>
      <c r="D10" s="13"/>
      <c r="F10" s="93"/>
      <c r="G10" s="21" t="s">
        <v>58</v>
      </c>
      <c r="H10" s="47">
        <f>IF(G10="Incomplete",0,IF(G10="Staff can access available sites on their own.",1,IF(G10="Staff can access available sites with assistance (group transportation or escorts).",2,IF(G10="Staff cannot access available sites.",4,"ERROR"))))</f>
        <v>0</v>
      </c>
      <c r="I10" s="47"/>
      <c r="K10" s="93"/>
      <c r="L10" s="21" t="s">
        <v>58</v>
      </c>
      <c r="M10" s="47">
        <f>IF(L10="Incomplete",0,IF(L10="Staff can access available sites on their own.",1,IF(L10="Staff can access available sites with assistance (group transportation or escorts).",2,IF(L10="Staff cannot access available sites.",4,"ERROR"))))</f>
        <v>0</v>
      </c>
      <c r="N10" s="47"/>
    </row>
    <row r="11" spans="1:14" x14ac:dyDescent="0.25">
      <c r="A11" s="20"/>
      <c r="B11" s="18"/>
      <c r="F11" s="20"/>
      <c r="G11" s="18"/>
      <c r="K11" s="20"/>
      <c r="L11" s="18"/>
    </row>
    <row r="12" spans="1:14" ht="30" customHeight="1" x14ac:dyDescent="0.25">
      <c r="A12" s="93" t="s">
        <v>1</v>
      </c>
      <c r="B12" s="21" t="s">
        <v>58</v>
      </c>
      <c r="C12" s="47">
        <f>IF(B12="Incomplete",0,IF(B12="Medical suppliers are able to move supplies to sites quickly.",1,IF(B12="Medical suppliers are able to move supplies to sites within 48 hours.",2,IF(B12="Medical suppliers are either not operational or are unable to move supplies to sites.",4,"ERROR"))))</f>
        <v>0</v>
      </c>
      <c r="D12" s="13"/>
      <c r="F12" s="93" t="s">
        <v>1</v>
      </c>
      <c r="G12" s="21" t="s">
        <v>58</v>
      </c>
      <c r="H12" s="47">
        <f>IF(G12="Incomplete",0,IF(G12="Medical suppliers are able to move supplies to sites quickly.",1,IF(G12="Medical suppliers are able to move supplies to sites within 48 hours.",2,IF(G12="Medical suppliers are either not operational or are unable to move supplies to sites.",4,"ERROR"))))</f>
        <v>0</v>
      </c>
      <c r="I12" s="47"/>
      <c r="K12" s="93" t="s">
        <v>1</v>
      </c>
      <c r="L12" s="21" t="s">
        <v>58</v>
      </c>
      <c r="M12" s="47">
        <f>IF(L12="Incomplete",0,IF(L12="Medical suppliers are able to move supplies to sites quickly.",1,IF(L12="Medical suppliers are able to move supplies to sites within 48 hours.",2,IF(L12="Medical suppliers are either not operational or are unable to move supplies to sites.",4,"ERROR"))))</f>
        <v>0</v>
      </c>
      <c r="N12" s="47"/>
    </row>
    <row r="13" spans="1:14" ht="30" customHeight="1" x14ac:dyDescent="0.25">
      <c r="A13" s="93"/>
      <c r="B13" s="21" t="s">
        <v>58</v>
      </c>
      <c r="C13" s="47">
        <f>IF(B13="Incomplete",0,IF(B13="Local EOCs can coordinate ACF/FMS non-medical logistical needs.",1,IF(B13="Local EOCs can coordinate some ACF/FMS non-medical logistical support.",2,IF(B13="Local EOCs cannot coordinate any ACF/FMS non-medical logistical needs.",3,"ERROR"))))</f>
        <v>0</v>
      </c>
      <c r="D13" s="13"/>
      <c r="F13" s="93"/>
      <c r="G13" s="21" t="s">
        <v>58</v>
      </c>
      <c r="H13" s="47">
        <f>IF(G13="Incomplete",0,IF(G13="Local EOCs can coordinate ACF/FMS non-medical logistical needs.",1,IF(G13="Local EOCs can coordinate some ACF/FMS non-medical logistical support.",2,IF(G13="Local EOCs cannot coordinate any ACF/FMS non-medical logistical needs.",3,"ERROR"))))</f>
        <v>0</v>
      </c>
      <c r="I13" s="47"/>
      <c r="K13" s="93"/>
      <c r="L13" s="21" t="s">
        <v>58</v>
      </c>
      <c r="M13" s="47">
        <f>IF(L13="Incomplete",0,IF(L13="Local EOCs can coordinate ACF/FMS non-medical logistical needs.",1,IF(L13="Local EOCs can coordinate some ACF/FMS non-medical logistical support.",2,IF(L13="Local EOCs cannot coordinate any ACF/FMS non-medical logistical needs.",3,"ERROR"))))</f>
        <v>0</v>
      </c>
      <c r="N13" s="47"/>
    </row>
    <row r="14" spans="1:14" x14ac:dyDescent="0.25">
      <c r="A14" s="16"/>
      <c r="B14" s="4"/>
      <c r="F14" s="16"/>
      <c r="G14" s="4"/>
      <c r="K14" s="16"/>
      <c r="L14" s="4"/>
    </row>
    <row r="15" spans="1:14" ht="30" x14ac:dyDescent="0.25">
      <c r="A15" s="24" t="s">
        <v>9</v>
      </c>
      <c r="B15" s="56" t="s">
        <v>58</v>
      </c>
      <c r="C15" s="57"/>
      <c r="D15" s="13"/>
      <c r="F15" s="24" t="s">
        <v>9</v>
      </c>
      <c r="G15" s="56" t="s">
        <v>58</v>
      </c>
      <c r="H15" s="57"/>
      <c r="I15" s="47"/>
      <c r="K15" s="24" t="s">
        <v>9</v>
      </c>
      <c r="L15" s="56" t="s">
        <v>58</v>
      </c>
      <c r="M15" s="57"/>
      <c r="N15" s="47"/>
    </row>
    <row r="16" spans="1:14" x14ac:dyDescent="0.25">
      <c r="A16" s="16"/>
      <c r="B16" s="4"/>
      <c r="F16" s="16"/>
      <c r="G16" s="4"/>
      <c r="K16" s="16"/>
      <c r="L16" s="4"/>
    </row>
    <row r="17" spans="1:12" x14ac:dyDescent="0.25">
      <c r="A17" s="38"/>
      <c r="B17" s="14" t="s">
        <v>13</v>
      </c>
      <c r="F17" s="38"/>
      <c r="G17" s="14" t="s">
        <v>13</v>
      </c>
      <c r="K17" s="38"/>
      <c r="L17" s="14" t="s">
        <v>13</v>
      </c>
    </row>
    <row r="18" spans="1:12" x14ac:dyDescent="0.25">
      <c r="A18" s="39"/>
      <c r="B18" s="14" t="s">
        <v>51</v>
      </c>
      <c r="F18" s="39"/>
      <c r="G18" s="14" t="s">
        <v>51</v>
      </c>
      <c r="K18" s="39"/>
      <c r="L18" s="14" t="s">
        <v>51</v>
      </c>
    </row>
    <row r="19" spans="1:12" x14ac:dyDescent="0.25">
      <c r="A19" s="40"/>
      <c r="B19" s="14" t="s">
        <v>52</v>
      </c>
      <c r="F19" s="40"/>
      <c r="G19" s="14" t="s">
        <v>52</v>
      </c>
      <c r="K19" s="40"/>
      <c r="L19" s="14" t="s">
        <v>52</v>
      </c>
    </row>
    <row r="20" spans="1:12" x14ac:dyDescent="0.25">
      <c r="A20" s="41"/>
      <c r="B20" s="14" t="s">
        <v>11</v>
      </c>
      <c r="F20" s="41"/>
      <c r="G20" s="14" t="s">
        <v>11</v>
      </c>
      <c r="K20" s="41"/>
      <c r="L20" s="14" t="s">
        <v>11</v>
      </c>
    </row>
    <row r="21" spans="1:12" x14ac:dyDescent="0.25">
      <c r="A21" s="16"/>
      <c r="B21" s="4"/>
      <c r="F21" s="16"/>
      <c r="G21" s="4"/>
      <c r="K21" s="16"/>
      <c r="L21" s="4"/>
    </row>
    <row r="22" spans="1:12" x14ac:dyDescent="0.25">
      <c r="A22" s="92"/>
      <c r="B22" s="92"/>
      <c r="F22" s="92"/>
      <c r="G22" s="92"/>
      <c r="K22" s="92"/>
      <c r="L22" s="92"/>
    </row>
    <row r="23" spans="1:12" x14ac:dyDescent="0.25">
      <c r="A23" s="16"/>
      <c r="B23" s="4"/>
      <c r="F23" s="16"/>
      <c r="G23" s="4"/>
      <c r="K23" s="16"/>
      <c r="L23" s="4"/>
    </row>
    <row r="24" spans="1:12" x14ac:dyDescent="0.25">
      <c r="A24" s="6"/>
      <c r="B24" s="4"/>
      <c r="F24" s="6"/>
      <c r="G24" s="4"/>
      <c r="K24" s="6"/>
      <c r="L24" s="4"/>
    </row>
    <row r="25" spans="1:12" x14ac:dyDescent="0.25">
      <c r="A25" s="7"/>
      <c r="B25" s="4"/>
      <c r="F25" s="7"/>
      <c r="G25" s="4"/>
      <c r="K25" s="7"/>
      <c r="L25" s="4"/>
    </row>
    <row r="26" spans="1:12" x14ac:dyDescent="0.25">
      <c r="A26" s="5"/>
      <c r="B26" s="4"/>
      <c r="F26" s="5"/>
      <c r="G26" s="4"/>
      <c r="K26" s="5"/>
      <c r="L26" s="4"/>
    </row>
    <row r="27" spans="1:12" x14ac:dyDescent="0.25">
      <c r="A27" s="5"/>
      <c r="B27" s="4"/>
      <c r="F27" s="5"/>
      <c r="G27" s="4"/>
      <c r="K27" s="5"/>
      <c r="L27" s="4"/>
    </row>
    <row r="28" spans="1:12" x14ac:dyDescent="0.25">
      <c r="A28" s="5"/>
      <c r="B28" s="4"/>
      <c r="F28" s="5"/>
      <c r="G28" s="4"/>
      <c r="K28" s="5"/>
      <c r="L28" s="4"/>
    </row>
    <row r="29" spans="1:12" x14ac:dyDescent="0.25">
      <c r="A29" s="5"/>
      <c r="B29" s="4"/>
      <c r="F29" s="5"/>
      <c r="G29" s="4"/>
      <c r="K29" s="5"/>
      <c r="L29" s="4"/>
    </row>
    <row r="30" spans="1:12" x14ac:dyDescent="0.25">
      <c r="A30" s="6"/>
      <c r="B30" s="4"/>
      <c r="F30" s="6"/>
      <c r="G30" s="4"/>
      <c r="K30" s="6"/>
      <c r="L30" s="4"/>
    </row>
    <row r="31" spans="1:12" x14ac:dyDescent="0.25">
      <c r="A31" s="6"/>
      <c r="B31" s="4"/>
      <c r="F31" s="6"/>
      <c r="G31" s="4"/>
      <c r="K31" s="6"/>
      <c r="L31" s="4"/>
    </row>
    <row r="32" spans="1:12" x14ac:dyDescent="0.25">
      <c r="A32" s="5"/>
      <c r="B32" s="4"/>
      <c r="F32" s="5"/>
      <c r="G32" s="4"/>
      <c r="K32" s="5"/>
      <c r="L32" s="4"/>
    </row>
    <row r="33" spans="1:12" x14ac:dyDescent="0.25">
      <c r="A33" s="6"/>
      <c r="B33" s="4"/>
      <c r="F33" s="6"/>
      <c r="G33" s="4"/>
      <c r="K33" s="6"/>
      <c r="L33" s="4"/>
    </row>
    <row r="34" spans="1:12" x14ac:dyDescent="0.25">
      <c r="A34" s="5"/>
      <c r="B34" s="4"/>
      <c r="F34" s="5"/>
      <c r="G34" s="4"/>
      <c r="K34" s="5"/>
      <c r="L34" s="4"/>
    </row>
    <row r="35" spans="1:12" x14ac:dyDescent="0.25">
      <c r="A35" s="6"/>
      <c r="B35" s="4"/>
      <c r="F35" s="6"/>
      <c r="G35" s="4"/>
      <c r="K35" s="6"/>
      <c r="L35" s="4"/>
    </row>
    <row r="36" spans="1:12" x14ac:dyDescent="0.25">
      <c r="A36" s="6"/>
      <c r="B36" s="4"/>
      <c r="F36" s="6"/>
      <c r="G36" s="4"/>
      <c r="K36" s="6"/>
      <c r="L36" s="4"/>
    </row>
    <row r="37" spans="1:12" x14ac:dyDescent="0.25">
      <c r="A37" s="5"/>
      <c r="B37" s="4"/>
      <c r="F37" s="5"/>
      <c r="G37" s="4"/>
      <c r="K37" s="5"/>
      <c r="L37" s="4"/>
    </row>
    <row r="38" spans="1:12" x14ac:dyDescent="0.25">
      <c r="A38" s="6"/>
      <c r="B38" s="4"/>
      <c r="F38" s="6"/>
      <c r="G38" s="4"/>
      <c r="K38" s="6"/>
      <c r="L38" s="4"/>
    </row>
    <row r="39" spans="1:12" x14ac:dyDescent="0.25">
      <c r="A39" s="6"/>
      <c r="B39" s="4"/>
      <c r="F39" s="6"/>
      <c r="G39" s="4"/>
      <c r="K39" s="6"/>
      <c r="L39" s="4"/>
    </row>
    <row r="40" spans="1:12" x14ac:dyDescent="0.25">
      <c r="A40" s="5"/>
      <c r="B40" s="4"/>
      <c r="F40" s="5"/>
      <c r="G40" s="4"/>
      <c r="K40" s="5"/>
      <c r="L40" s="4"/>
    </row>
    <row r="41" spans="1:12" x14ac:dyDescent="0.25">
      <c r="A41" s="6"/>
      <c r="B41" s="4"/>
      <c r="F41" s="6"/>
      <c r="G41" s="4"/>
      <c r="K41" s="6"/>
      <c r="L41" s="4"/>
    </row>
    <row r="42" spans="1:12" x14ac:dyDescent="0.25">
      <c r="A42" s="6"/>
      <c r="B42" s="4"/>
      <c r="F42" s="6"/>
      <c r="G42" s="4"/>
      <c r="K42" s="6"/>
      <c r="L42" s="4"/>
    </row>
    <row r="43" spans="1:12" x14ac:dyDescent="0.25">
      <c r="A43" s="4"/>
      <c r="B43" s="4"/>
      <c r="F43" s="4"/>
      <c r="G43" s="4"/>
      <c r="K43" s="4"/>
      <c r="L43" s="4"/>
    </row>
    <row r="44" spans="1:12" x14ac:dyDescent="0.25">
      <c r="A44" s="7"/>
      <c r="B44" s="7"/>
      <c r="F44" s="7"/>
      <c r="G44" s="7"/>
      <c r="K44" s="7"/>
      <c r="L44" s="7"/>
    </row>
    <row r="45" spans="1:12" x14ac:dyDescent="0.25">
      <c r="A45" s="4"/>
      <c r="B45" s="4"/>
      <c r="F45" s="4"/>
      <c r="G45" s="4"/>
      <c r="K45" s="4"/>
      <c r="L45" s="4"/>
    </row>
    <row r="46" spans="1:12" x14ac:dyDescent="0.25">
      <c r="A46" s="4"/>
      <c r="B46" s="4"/>
      <c r="F46" s="4"/>
      <c r="G46" s="4"/>
      <c r="K46" s="4"/>
      <c r="L46" s="4"/>
    </row>
    <row r="47" spans="1:12" x14ac:dyDescent="0.25">
      <c r="A47" s="4"/>
      <c r="B47" s="4"/>
      <c r="F47" s="4"/>
      <c r="G47" s="4"/>
      <c r="K47" s="4"/>
      <c r="L47" s="4"/>
    </row>
    <row r="48" spans="1:12" x14ac:dyDescent="0.25">
      <c r="A48" s="4"/>
      <c r="B48" s="4"/>
      <c r="F48" s="4"/>
      <c r="G48" s="4"/>
      <c r="K48" s="4"/>
      <c r="L48" s="4"/>
    </row>
  </sheetData>
  <mergeCells count="10">
    <mergeCell ref="A1:B1"/>
    <mergeCell ref="A9:A10"/>
    <mergeCell ref="A22:B22"/>
    <mergeCell ref="A12:A13"/>
    <mergeCell ref="F9:F10"/>
    <mergeCell ref="K9:K10"/>
    <mergeCell ref="F12:F13"/>
    <mergeCell ref="K12:K13"/>
    <mergeCell ref="F22:G22"/>
    <mergeCell ref="K22:L22"/>
  </mergeCells>
  <conditionalFormatting sqref="B5:B6">
    <cfRule type="beginsWith" dxfId="334" priority="62" operator="beginsWith" text="Neither potable water">
      <formula>LEFT(B5,LEN("Neither potable water"))="Neither potable water"</formula>
    </cfRule>
    <cfRule type="beginsWith" dxfId="333" priority="63" operator="beginsWith" text="Potable water can be delivered">
      <formula>LEFT(B5,LEN("Potable water can be delivered"))="Potable water can be delivered"</formula>
    </cfRule>
    <cfRule type="beginsWith" dxfId="332" priority="64" operator="beginsWith" text="Potable water is available">
      <formula>LEFT(B5,LEN("Potable water is available"))="Potable water is available"</formula>
    </cfRule>
  </conditionalFormatting>
  <conditionalFormatting sqref="B7:B8">
    <cfRule type="beginsWith" dxfId="331" priority="59" operator="beginsWith" text="Neither grid nor generator">
      <formula>LEFT(B7,LEN("Neither grid nor generator"))="Neither grid nor generator"</formula>
    </cfRule>
    <cfRule type="beginsWith" dxfId="330" priority="60" operator="beginsWith" text="Grid power is unavailable but">
      <formula>LEFT(B7,LEN("Grid power is unavailable but"))="Grid power is unavailable but"</formula>
    </cfRule>
    <cfRule type="beginsWith" dxfId="329" priority="61" operator="beginsWith" text="Grid power is available.">
      <formula>LEFT(B7,LEN("Grid power is available."))="Grid power is available."</formula>
    </cfRule>
  </conditionalFormatting>
  <conditionalFormatting sqref="B9">
    <cfRule type="beginsWith" dxfId="328" priority="56" operator="beginsWith" text="Sufficient medical staff is not">
      <formula>LEFT(B9,LEN("Sufficient medical staff is not"))="Sufficient medical staff is not"</formula>
    </cfRule>
    <cfRule type="beginsWith" dxfId="327" priority="57" operator="beginsWith" text="Sufficient medical staff will be">
      <formula>LEFT(B9,LEN("Sufficient medical staff will be"))="Sufficient medical staff will be"</formula>
    </cfRule>
    <cfRule type="beginsWith" dxfId="326" priority="58" operator="beginsWith" text="Sufficient medical staff is available now">
      <formula>LEFT(B9,LEN("Sufficient medical staff is available now"))="Sufficient medical staff is available now"</formula>
    </cfRule>
  </conditionalFormatting>
  <conditionalFormatting sqref="B10">
    <cfRule type="beginsWith" dxfId="325" priority="53" operator="beginsWith" text="Staff cannot">
      <formula>LEFT(B10,LEN("Staff cannot"))="Staff cannot"</formula>
    </cfRule>
    <cfRule type="beginsWith" dxfId="324" priority="54" operator="beginsWith" text="Staff can access available sites with assistance">
      <formula>LEFT(B10,LEN("Staff can access available sites with assistance"))="Staff can access available sites with assistance"</formula>
    </cfRule>
    <cfRule type="beginsWith" dxfId="323" priority="55" operator="beginsWith" text="Staff can access available sites on their own">
      <formula>LEFT(B10,LEN("Staff can access available sites on their own"))="Staff can access available sites on their own"</formula>
    </cfRule>
  </conditionalFormatting>
  <conditionalFormatting sqref="B12">
    <cfRule type="beginsWith" dxfId="322" priority="50" operator="beginsWith" text="Medical suppliers are either ">
      <formula>LEFT(B12,LEN("Medical suppliers are either "))="Medical suppliers are either "</formula>
    </cfRule>
    <cfRule type="containsText" dxfId="321" priority="51" operator="containsText" text="48 hours">
      <formula>NOT(ISERROR(SEARCH("48 hours",B12)))</formula>
    </cfRule>
    <cfRule type="beginsWith" dxfId="320" priority="52" operator="beginsWith" text="Medical suppliers are able to move supplies to sites quickly.">
      <formula>LEFT(B12,LEN("Medical suppliers are able to move supplies to sites quickly."))="Medical suppliers are able to move supplies to sites quickly."</formula>
    </cfRule>
  </conditionalFormatting>
  <conditionalFormatting sqref="B13">
    <cfRule type="beginsWith" dxfId="319" priority="47" operator="beginsWith" text="Local EOCs cannot">
      <formula>LEFT(B13,LEN("Local EOCs cannot"))="Local EOCs cannot"</formula>
    </cfRule>
    <cfRule type="containsText" dxfId="318" priority="48" operator="containsText" text="Local EOCs can coordinate some">
      <formula>NOT(ISERROR(SEARCH("Local EOCs can coordinate some",B13)))</formula>
    </cfRule>
    <cfRule type="beginsWith" dxfId="317" priority="49" operator="beginsWith" text="Local EOCs can coordinate ACF">
      <formula>LEFT(B13,LEN("Local EOCs can coordinate ACF"))="Local EOCs can coordinate ACF"</formula>
    </cfRule>
  </conditionalFormatting>
  <conditionalFormatting sqref="B3">
    <cfRule type="beginsWith" dxfId="316" priority="65" operator="beginsWith" text="Site is not structurally sound">
      <formula>LEFT(B3,LEN("Site is not structurally sound"))="Site is not structurally sound"</formula>
    </cfRule>
    <cfRule type="beginsWith" dxfId="315" priority="66" operator="beginsWith" text="Site has yet to be assessed">
      <formula>LEFT(B3,LEN("Site has yet to be assessed"))="Site has yet to be assessed"</formula>
    </cfRule>
    <cfRule type="beginsWith" dxfId="314" priority="67" operator="beginsWith" text="Site assessed structurally sound">
      <formula>LEFT(B3,LEN("Site assessed structurally sound"))="Site assessed structurally sound"</formula>
    </cfRule>
  </conditionalFormatting>
  <conditionalFormatting sqref="G5:G6">
    <cfRule type="beginsWith" dxfId="313" priority="41" operator="beginsWith" text="Neither potable water">
      <formula>LEFT(G5,LEN("Neither potable water"))="Neither potable water"</formula>
    </cfRule>
    <cfRule type="beginsWith" dxfId="312" priority="42" operator="beginsWith" text="Potable water can be delivered">
      <formula>LEFT(G5,LEN("Potable water can be delivered"))="Potable water can be delivered"</formula>
    </cfRule>
    <cfRule type="beginsWith" dxfId="311" priority="43" operator="beginsWith" text="Potable water is available">
      <formula>LEFT(G5,LEN("Potable water is available"))="Potable water is available"</formula>
    </cfRule>
  </conditionalFormatting>
  <conditionalFormatting sqref="G7:G8">
    <cfRule type="beginsWith" dxfId="310" priority="38" operator="beginsWith" text="Neither grid nor generator">
      <formula>LEFT(G7,LEN("Neither grid nor generator"))="Neither grid nor generator"</formula>
    </cfRule>
    <cfRule type="beginsWith" dxfId="309" priority="39" operator="beginsWith" text="Grid power is unavailable but">
      <formula>LEFT(G7,LEN("Grid power is unavailable but"))="Grid power is unavailable but"</formula>
    </cfRule>
    <cfRule type="beginsWith" dxfId="308" priority="40" operator="beginsWith" text="Grid power is available.">
      <formula>LEFT(G7,LEN("Grid power is available."))="Grid power is available."</formula>
    </cfRule>
  </conditionalFormatting>
  <conditionalFormatting sqref="G9">
    <cfRule type="beginsWith" dxfId="307" priority="35" operator="beginsWith" text="Sufficient medical staff is not">
      <formula>LEFT(G9,LEN("Sufficient medical staff is not"))="Sufficient medical staff is not"</formula>
    </cfRule>
    <cfRule type="beginsWith" dxfId="306" priority="36" operator="beginsWith" text="Sufficient medical staff will be">
      <formula>LEFT(G9,LEN("Sufficient medical staff will be"))="Sufficient medical staff will be"</formula>
    </cfRule>
    <cfRule type="beginsWith" dxfId="305" priority="37" operator="beginsWith" text="Sufficient medical staff is available now">
      <formula>LEFT(G9,LEN("Sufficient medical staff is available now"))="Sufficient medical staff is available now"</formula>
    </cfRule>
  </conditionalFormatting>
  <conditionalFormatting sqref="G10">
    <cfRule type="beginsWith" dxfId="304" priority="32" operator="beginsWith" text="Staff cannot">
      <formula>LEFT(G10,LEN("Staff cannot"))="Staff cannot"</formula>
    </cfRule>
    <cfRule type="beginsWith" dxfId="303" priority="33" operator="beginsWith" text="Staff can access available sites with assistance">
      <formula>LEFT(G10,LEN("Staff can access available sites with assistance"))="Staff can access available sites with assistance"</formula>
    </cfRule>
    <cfRule type="beginsWith" dxfId="302" priority="34" operator="beginsWith" text="Staff can access available sites on their own">
      <formula>LEFT(G10,LEN("Staff can access available sites on their own"))="Staff can access available sites on their own"</formula>
    </cfRule>
  </conditionalFormatting>
  <conditionalFormatting sqref="G12">
    <cfRule type="beginsWith" dxfId="301" priority="29" operator="beginsWith" text="Medical suppliers are either ">
      <formula>LEFT(G12,LEN("Medical suppliers are either "))="Medical suppliers are either "</formula>
    </cfRule>
    <cfRule type="containsText" dxfId="300" priority="30" operator="containsText" text="48 hours">
      <formula>NOT(ISERROR(SEARCH("48 hours",G12)))</formula>
    </cfRule>
    <cfRule type="beginsWith" dxfId="299" priority="31" operator="beginsWith" text="Medical suppliers are able to move supplies to sites quickly">
      <formula>LEFT(G12,LEN("Medical suppliers are able to move supplies to sites quickly"))="Medical suppliers are able to move supplies to sites quickly"</formula>
    </cfRule>
  </conditionalFormatting>
  <conditionalFormatting sqref="G13">
    <cfRule type="beginsWith" dxfId="298" priority="26" operator="beginsWith" text="Local EOCs cannot">
      <formula>LEFT(G13,LEN("Local EOCs cannot"))="Local EOCs cannot"</formula>
    </cfRule>
    <cfRule type="beginsWith" dxfId="297" priority="27" operator="beginsWith" text="Local EOCs can coordinate some">
      <formula>LEFT(G13,LEN("Local EOCs can coordinate some"))="Local EOCs can coordinate some"</formula>
    </cfRule>
    <cfRule type="beginsWith" dxfId="296" priority="28" operator="beginsWith" text="Local EOCs can coordinate ACF">
      <formula>LEFT(G13,LEN("Local EOCs can coordinate ACF"))="Local EOCs can coordinate ACF"</formula>
    </cfRule>
  </conditionalFormatting>
  <conditionalFormatting sqref="G3">
    <cfRule type="containsText" dxfId="295" priority="3" operator="containsText" text="Incomplete">
      <formula>NOT(ISERROR(SEARCH("Incomplete",G3)))</formula>
    </cfRule>
    <cfRule type="beginsWith" dxfId="294" priority="44" operator="beginsWith" text="Site is not structurally sound">
      <formula>LEFT(G3,LEN("Site is not structurally sound"))="Site is not structurally sound"</formula>
    </cfRule>
    <cfRule type="beginsWith" dxfId="293" priority="45" operator="beginsWith" text="Site has yet to be assessed">
      <formula>LEFT(G3,LEN("Site has yet to be assessed"))="Site has yet to be assessed"</formula>
    </cfRule>
    <cfRule type="beginsWith" dxfId="292" priority="46" operator="beginsWith" text="Site assessed structurally sound">
      <formula>LEFT(G3,LEN("Site assessed structurally sound"))="Site assessed structurally sound"</formula>
    </cfRule>
  </conditionalFormatting>
  <conditionalFormatting sqref="L5:L6">
    <cfRule type="beginsWith" dxfId="291" priority="20" operator="beginsWith" text="Neither potable water">
      <formula>LEFT(L5,LEN("Neither potable water"))="Neither potable water"</formula>
    </cfRule>
    <cfRule type="beginsWith" dxfId="290" priority="21" operator="beginsWith" text="Potable water can be delivered">
      <formula>LEFT(L5,LEN("Potable water can be delivered"))="Potable water can be delivered"</formula>
    </cfRule>
    <cfRule type="beginsWith" dxfId="289" priority="22" operator="beginsWith" text="Potable water is available">
      <formula>LEFT(L5,LEN("Potable water is available"))="Potable water is available"</formula>
    </cfRule>
  </conditionalFormatting>
  <conditionalFormatting sqref="L7:L8">
    <cfRule type="beginsWith" dxfId="288" priority="17" operator="beginsWith" text="Neither grid nor generator">
      <formula>LEFT(L7,LEN("Neither grid nor generator"))="Neither grid nor generator"</formula>
    </cfRule>
    <cfRule type="beginsWith" dxfId="287" priority="18" operator="beginsWith" text="Grid power is unavailable but">
      <formula>LEFT(L7,LEN("Grid power is unavailable but"))="Grid power is unavailable but"</formula>
    </cfRule>
    <cfRule type="beginsWith" dxfId="286" priority="19" operator="beginsWith" text="Grid power is available.">
      <formula>LEFT(L7,LEN("Grid power is available."))="Grid power is available."</formula>
    </cfRule>
  </conditionalFormatting>
  <conditionalFormatting sqref="L9">
    <cfRule type="beginsWith" dxfId="285" priority="14" operator="beginsWith" text="Sufficient medical staff is not">
      <formula>LEFT(L9,LEN("Sufficient medical staff is not"))="Sufficient medical staff is not"</formula>
    </cfRule>
    <cfRule type="beginsWith" dxfId="284" priority="15" operator="beginsWith" text="Sufficient medical staff will be">
      <formula>LEFT(L9,LEN("Sufficient medical staff will be"))="Sufficient medical staff will be"</formula>
    </cfRule>
    <cfRule type="beginsWith" dxfId="283" priority="16" operator="beginsWith" text="Sufficient medical staff is available now.">
      <formula>LEFT(L9,LEN("Sufficient medical staff is available now."))="Sufficient medical staff is available now."</formula>
    </cfRule>
  </conditionalFormatting>
  <conditionalFormatting sqref="L10">
    <cfRule type="beginsWith" dxfId="282" priority="11" operator="beginsWith" text="Staff cannot">
      <formula>LEFT(L10,LEN("Staff cannot"))="Staff cannot"</formula>
    </cfRule>
    <cfRule type="beginsWith" dxfId="281" priority="12" operator="beginsWith" text="Staff can access available sites with assistance">
      <formula>LEFT(L10,LEN("Staff can access available sites with assistance"))="Staff can access available sites with assistance"</formula>
    </cfRule>
    <cfRule type="beginsWith" dxfId="280" priority="13" operator="beginsWith" text="Staff can access available sites on their own">
      <formula>LEFT(L10,LEN("Staff can access available sites on their own"))="Staff can access available sites on their own"</formula>
    </cfRule>
  </conditionalFormatting>
  <conditionalFormatting sqref="L12">
    <cfRule type="beginsWith" dxfId="279" priority="8" operator="beginsWith" text="Medical suppliers are either ">
      <formula>LEFT(L12,LEN("Medical suppliers are either "))="Medical suppliers are either "</formula>
    </cfRule>
    <cfRule type="containsText" dxfId="278" priority="9" operator="containsText" text="48 hours">
      <formula>NOT(ISERROR(SEARCH("48 hours",L12)))</formula>
    </cfRule>
    <cfRule type="beginsWith" dxfId="277" priority="10" operator="beginsWith" text="Medical suppliers are able to move supplies to sites quickly">
      <formula>LEFT(L12,LEN("Medical suppliers are able to move supplies to sites quickly"))="Medical suppliers are able to move supplies to sites quickly"</formula>
    </cfRule>
  </conditionalFormatting>
  <conditionalFormatting sqref="L13">
    <cfRule type="beginsWith" dxfId="276" priority="5" operator="beginsWith" text="Local EOCs cannot">
      <formula>LEFT(L13,LEN("Local EOCs cannot"))="Local EOCs cannot"</formula>
    </cfRule>
    <cfRule type="beginsWith" dxfId="275" priority="6" operator="beginsWith" text="Local EOCs can coordinate some">
      <formula>LEFT(L13,LEN("Local EOCs can coordinate some"))="Local EOCs can coordinate some"</formula>
    </cfRule>
    <cfRule type="beginsWith" dxfId="274" priority="7" operator="beginsWith" text="Local EOCs can coordinate ACF">
      <formula>LEFT(L13,LEN("Local EOCs can coordinate ACF"))="Local EOCs can coordinate ACF"</formula>
    </cfRule>
  </conditionalFormatting>
  <conditionalFormatting sqref="L3">
    <cfRule type="containsText" dxfId="273" priority="2" operator="containsText" text="Incomplete">
      <formula>NOT(ISERROR(SEARCH("Incomplete",L3)))</formula>
    </cfRule>
    <cfRule type="beginsWith" dxfId="272" priority="23" operator="beginsWith" text="Site is not structurally sound">
      <formula>LEFT(L3,LEN("Site is not structurally sound"))="Site is not structurally sound"</formula>
    </cfRule>
    <cfRule type="beginsWith" dxfId="271" priority="24" operator="beginsWith" text="Site has yet to be assessed">
      <formula>LEFT(L3,LEN("Site has yet to be assessed"))="Site has yet to be assessed"</formula>
    </cfRule>
    <cfRule type="beginsWith" dxfId="270" priority="25" operator="beginsWith" text="Site assessed structurally sound">
      <formula>LEFT(L3,LEN("Site assessed structurally sound"))="Site assessed structurally sound"</formula>
    </cfRule>
  </conditionalFormatting>
  <conditionalFormatting sqref="L7 G7 B7">
    <cfRule type="containsText" dxfId="269" priority="1" operator="containsText" text="Incomplete">
      <formula>NOT(ISERROR(SEARCH("Incomplete",B7)))</formula>
    </cfRule>
  </conditionalFormatting>
  <dataValidations count="8">
    <dataValidation type="list" showInputMessage="1" showErrorMessage="1" sqref="B15 G15 L15">
      <formula1>"Incomplete, Fewer than 100, 101-250, More than 250"</formula1>
    </dataValidation>
    <dataValidation type="list" allowBlank="1" showInputMessage="1" showErrorMessage="1" sqref="L12 B12 G12">
      <formula1>"Incomplete, Medical suppliers are able to move supplies to sites quickly., Medical suppliers are able to move supplies to sites within 48 hours., Medical suppliers are either not operational or are unable to move supplies to sites."</formula1>
    </dataValidation>
    <dataValidation type="list" allowBlank="1" showInputMessage="1" showErrorMessage="1" sqref="L10 B10 G10">
      <formula1>"Incomplete, Staff can access available sites on their own., Staff can access available sites with assistance (group transportation or escorts)., Staff cannot access available sites."</formula1>
    </dataValidation>
    <dataValidation type="list" allowBlank="1" showInputMessage="1" showErrorMessage="1" sqref="L9 B9 G9">
      <formula1>"Incomplete, Sufficient medical staff is available now., Sufficient medical staff will be available in 48 hours., Sufficient medical staff is not available locally."</formula1>
    </dataValidation>
    <dataValidation type="list" allowBlank="1" showInputMessage="1" showErrorMessage="1" sqref="L5 B5 G5">
      <formula1>"Incomplete, Potable water is available/wastewater lines are functional., Potable water can be delivered/wastewater lines are functional OR potable water is available/portable sanitation can be provided., Neither potable water nor sanitation is available."</formula1>
    </dataValidation>
    <dataValidation type="list" allowBlank="1" showInputMessage="1" showErrorMessage="1" sqref="L7 B7 G7">
      <formula1>"Incomplete, Grid power is available., Grid power is unavailable but generator power is available with sufficient access to fuel., Neither grid nor generator power is available."</formula1>
    </dataValidation>
    <dataValidation type="list" allowBlank="1" showInputMessage="1" showErrorMessage="1" sqref="L13 B13 G13">
      <formula1>"Incomplete, Local EOCs can coordinate ACF/FMS non-medical logistical needs., Local EOCs can coordinate some ACF/FMS non-medical logistical support., Local EOCs cannot coordinate any ACF/FMS non-medical logistical needs."</formula1>
    </dataValidation>
    <dataValidation type="list" allowBlank="1" showInputMessage="1" showErrorMessage="1" sqref="L3 B3 G3">
      <formula1>"Incomplete, Site assessed structurally sound and functional., Site has yet to be assessed but is believed to be sound and functional., Site is not structurally sound or functional."</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4" operator="containsText" id="{E03B5A59-0CC2-42A9-85FF-BB9423FD9E3B}">
            <xm:f>NOT(ISERROR(SEARCH("Incomplete",B3)))</xm:f>
            <xm:f>"Incomplete"</xm:f>
            <x14:dxf>
              <fill>
                <patternFill>
                  <bgColor theme="0"/>
                </patternFill>
              </fill>
            </x14:dxf>
          </x14:cfRule>
          <xm:sqref>B3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zoomScaleNormal="100" workbookViewId="0">
      <selection activeCell="A19" sqref="A19"/>
    </sheetView>
  </sheetViews>
  <sheetFormatPr defaultRowHeight="15" x14ac:dyDescent="0.25"/>
  <cols>
    <col min="1" max="1" width="81.85546875" style="25" customWidth="1"/>
    <col min="2" max="16384" width="9.140625" style="25"/>
  </cols>
  <sheetData>
    <row r="1" spans="1:1" ht="15.75" x14ac:dyDescent="0.25">
      <c r="A1" s="62" t="s">
        <v>351</v>
      </c>
    </row>
    <row r="2" spans="1:1" ht="15.75" x14ac:dyDescent="0.25">
      <c r="A2" s="62" t="s">
        <v>99</v>
      </c>
    </row>
    <row r="3" spans="1:1" ht="15.75" x14ac:dyDescent="0.25">
      <c r="A3" s="61"/>
    </row>
    <row r="4" spans="1:1" ht="15.75" x14ac:dyDescent="0.25">
      <c r="A4" s="64" t="s">
        <v>100</v>
      </c>
    </row>
    <row r="5" spans="1:1" ht="110.25" x14ac:dyDescent="0.25">
      <c r="A5" s="61" t="s">
        <v>360</v>
      </c>
    </row>
    <row r="6" spans="1:1" ht="15.75" x14ac:dyDescent="0.25">
      <c r="A6" s="61"/>
    </row>
    <row r="7" spans="1:1" ht="15.75" x14ac:dyDescent="0.25">
      <c r="A7" s="64" t="s">
        <v>101</v>
      </c>
    </row>
    <row r="8" spans="1:1" ht="189" x14ac:dyDescent="0.25">
      <c r="A8" s="61" t="s">
        <v>353</v>
      </c>
    </row>
    <row r="9" spans="1:1" ht="15.75" x14ac:dyDescent="0.25">
      <c r="A9" s="61"/>
    </row>
    <row r="10" spans="1:1" ht="15.75" x14ac:dyDescent="0.25">
      <c r="A10" s="64" t="s">
        <v>102</v>
      </c>
    </row>
    <row r="11" spans="1:1" ht="157.5" x14ac:dyDescent="0.25">
      <c r="A11" s="61" t="s">
        <v>361</v>
      </c>
    </row>
    <row r="12" spans="1:1" ht="15.75" x14ac:dyDescent="0.25">
      <c r="A12" s="61"/>
    </row>
    <row r="13" spans="1:1" ht="15.75" x14ac:dyDescent="0.25">
      <c r="A13" s="64" t="s">
        <v>103</v>
      </c>
    </row>
    <row r="14" spans="1:1" ht="94.5" x14ac:dyDescent="0.25">
      <c r="A14" s="61" t="s">
        <v>362</v>
      </c>
    </row>
    <row r="15" spans="1:1" ht="15.75" x14ac:dyDescent="0.25">
      <c r="A15" s="61"/>
    </row>
    <row r="16" spans="1:1" ht="15.75" x14ac:dyDescent="0.25">
      <c r="A16" s="64" t="s">
        <v>104</v>
      </c>
    </row>
    <row r="17" spans="1:1" ht="173.25" x14ac:dyDescent="0.25">
      <c r="A17" s="61" t="s">
        <v>363</v>
      </c>
    </row>
    <row r="18" spans="1:1" ht="15.75" x14ac:dyDescent="0.25">
      <c r="A18" s="61"/>
    </row>
    <row r="19" spans="1:1" ht="63" x14ac:dyDescent="0.25">
      <c r="A19" s="61" t="s">
        <v>105</v>
      </c>
    </row>
    <row r="20" spans="1:1" ht="15.75" x14ac:dyDescent="0.25">
      <c r="A20" s="61"/>
    </row>
    <row r="21" spans="1:1" ht="15.75" x14ac:dyDescent="0.25">
      <c r="A21" s="64" t="s">
        <v>106</v>
      </c>
    </row>
    <row r="22" spans="1:1" ht="94.5" x14ac:dyDescent="0.25">
      <c r="A22" s="61" t="s">
        <v>364</v>
      </c>
    </row>
    <row r="23" spans="1:1" ht="15.75" x14ac:dyDescent="0.25">
      <c r="A23" s="61"/>
    </row>
    <row r="24" spans="1:1" ht="15.75" x14ac:dyDescent="0.25">
      <c r="A24" s="64" t="s">
        <v>365</v>
      </c>
    </row>
    <row r="25" spans="1:1" ht="173.25" x14ac:dyDescent="0.25">
      <c r="A25" s="61" t="s">
        <v>366</v>
      </c>
    </row>
    <row r="26" spans="1:1" ht="15.75" x14ac:dyDescent="0.25">
      <c r="A26" s="61"/>
    </row>
    <row r="27" spans="1:1" ht="47.25" x14ac:dyDescent="0.25">
      <c r="A27" s="61" t="s">
        <v>367</v>
      </c>
    </row>
    <row r="28" spans="1:1" ht="15.75" x14ac:dyDescent="0.25">
      <c r="A28" s="68" t="s">
        <v>368</v>
      </c>
    </row>
    <row r="29" spans="1:1" ht="31.5" x14ac:dyDescent="0.25">
      <c r="A29" s="68" t="s">
        <v>369</v>
      </c>
    </row>
    <row r="30" spans="1:1" ht="31.5" x14ac:dyDescent="0.25">
      <c r="A30" s="68" t="s">
        <v>370</v>
      </c>
    </row>
    <row r="31" spans="1:1" ht="15.75" x14ac:dyDescent="0.25">
      <c r="A31" s="68" t="s">
        <v>371</v>
      </c>
    </row>
    <row r="32" spans="1:1" ht="15.75" x14ac:dyDescent="0.25">
      <c r="A32" s="68" t="s">
        <v>372</v>
      </c>
    </row>
    <row r="33" spans="1:1" ht="31.5" x14ac:dyDescent="0.25">
      <c r="A33" s="68" t="s">
        <v>373</v>
      </c>
    </row>
    <row r="34" spans="1:1" ht="15.75" x14ac:dyDescent="0.25">
      <c r="A34" s="64"/>
    </row>
    <row r="35" spans="1:1" ht="15.75" x14ac:dyDescent="0.25">
      <c r="A35" s="64" t="s">
        <v>374</v>
      </c>
    </row>
    <row r="36" spans="1:1" ht="94.5" x14ac:dyDescent="0.25">
      <c r="A36" s="61" t="s">
        <v>375</v>
      </c>
    </row>
    <row r="37" spans="1:1" x14ac:dyDescent="0.25">
      <c r="A37" s="66"/>
    </row>
    <row r="38" spans="1:1" x14ac:dyDescent="0.25">
      <c r="A38" s="65"/>
    </row>
  </sheetData>
  <pageMargins left="0.7" right="0.7" top="0.75" bottom="0.75" header="0.3" footer="0.3"/>
  <pageSetup orientation="portrait" r:id="rId1"/>
  <rowBreaks count="2" manualBreakCount="2">
    <brk id="12" max="16383" man="1"/>
    <brk id="2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workbookViewId="0">
      <selection activeCell="D1" sqref="D1"/>
    </sheetView>
  </sheetViews>
  <sheetFormatPr defaultRowHeight="15" x14ac:dyDescent="0.25"/>
  <cols>
    <col min="1" max="1" width="28.7109375" style="1" customWidth="1"/>
    <col min="2" max="2" width="38.7109375" style="1" customWidth="1"/>
    <col min="4" max="4" width="50.7109375" style="25" customWidth="1"/>
    <col min="6" max="6" width="28.7109375" style="1" customWidth="1"/>
    <col min="7" max="7" width="38.7109375" style="1" customWidth="1"/>
    <col min="9" max="9" width="50.7109375" customWidth="1"/>
    <col min="11" max="11" width="28.7109375" style="1" customWidth="1"/>
    <col min="12" max="12" width="38.7109375" style="1" customWidth="1"/>
    <col min="14" max="14" width="50.7109375" customWidth="1"/>
  </cols>
  <sheetData>
    <row r="1" spans="1:14" x14ac:dyDescent="0.25">
      <c r="A1" s="91" t="s">
        <v>80</v>
      </c>
      <c r="B1" s="91"/>
      <c r="D1" s="59" t="s">
        <v>89</v>
      </c>
    </row>
    <row r="2" spans="1:14" x14ac:dyDescent="0.25">
      <c r="A2" s="19" t="s">
        <v>8</v>
      </c>
      <c r="D2" s="59" t="s">
        <v>88</v>
      </c>
      <c r="F2" s="19" t="s">
        <v>14</v>
      </c>
      <c r="I2" s="46" t="s">
        <v>88</v>
      </c>
      <c r="K2" s="19" t="s">
        <v>15</v>
      </c>
      <c r="N2" s="46" t="s">
        <v>88</v>
      </c>
    </row>
    <row r="3" spans="1:14" x14ac:dyDescent="0.25">
      <c r="A3" s="58" t="s">
        <v>6</v>
      </c>
      <c r="B3" s="31" t="s">
        <v>58</v>
      </c>
      <c r="C3" s="47">
        <f>IF(B3="Incomplete",0,IF(B3="Site assessed structurally sound and functional.",1,IF(B3="Site has yet to be assessed but is believed to be sound and functional.",2,IF(B3="Site is not structurally sound or functional.",4,"ERROR"))))</f>
        <v>0</v>
      </c>
      <c r="D3" s="13"/>
      <c r="F3" s="58" t="s">
        <v>6</v>
      </c>
      <c r="G3" s="31" t="s">
        <v>58</v>
      </c>
      <c r="H3" s="47">
        <f>IF(G3="Incomplete",0,IF(G3="Site assessed structurally sound and functional.",1,IF(G3="Site has yet to be assessed but is believed to be sound and functional.",2,IF(G3="Site is not structurally sound or functional.",4,"ERROR"))))</f>
        <v>0</v>
      </c>
      <c r="I3" s="47"/>
      <c r="K3" s="58" t="s">
        <v>6</v>
      </c>
      <c r="L3" s="31" t="s">
        <v>58</v>
      </c>
      <c r="M3" s="47">
        <f>IF(L3="Incomplete",0,IF(L3="Site assessed structurally sound and functional.",1,IF(L3="Site has yet to be assessed but is believed to be sound and functional.",2,IF(L3="Site is not structurally sound or functional.",4,"ERROR"))))</f>
        <v>0</v>
      </c>
      <c r="N3" s="47"/>
    </row>
    <row r="4" spans="1:14" x14ac:dyDescent="0.25">
      <c r="A4" s="20"/>
      <c r="B4" s="17"/>
      <c r="F4" s="20"/>
      <c r="G4" s="17"/>
      <c r="K4" s="20"/>
      <c r="L4" s="17"/>
    </row>
    <row r="5" spans="1:14" x14ac:dyDescent="0.25">
      <c r="A5" s="58" t="s">
        <v>5</v>
      </c>
      <c r="B5" s="21" t="s">
        <v>58</v>
      </c>
      <c r="C5" s="47">
        <f>IF(B5="Incomplete", 0,IF(B5="Potable water is available/wastewater lines are functional.",1,IF(B5="Potable water can be delivered/wastewater lines are functional OR potable water is available/portable sanitation can be provided.",2,IF(B5="Neither potable water nor sanitation is available.",4,"ERROR"))))</f>
        <v>0</v>
      </c>
      <c r="D5" s="13"/>
      <c r="F5" s="58" t="s">
        <v>5</v>
      </c>
      <c r="G5" s="21" t="s">
        <v>58</v>
      </c>
      <c r="H5" s="47">
        <f>IF(G5="Incomplete", 0,IF(G5="Potable water is available/wastewater lines are functional.",1,IF(G5="Potable water can be delivered/wastewater lines are functional OR potable water is available/portable sanitation can be provided.",2,IF(G5="Neither potable water nor sanitation is available.",4,"ERROR"))))</f>
        <v>0</v>
      </c>
      <c r="I5" s="47"/>
      <c r="K5" s="58" t="s">
        <v>5</v>
      </c>
      <c r="L5" s="21" t="s">
        <v>58</v>
      </c>
      <c r="M5" s="47">
        <f>IF(L5="Incomplete", 0,IF(L5="Potable water is available/wastewater lines are functional.",1,IF(L5="Potable water can be delivered/wastewater lines are functional OR potable water is available/portable sanitation can be provided.",2,IF(L5="Neither potable water nor sanitation is available.",4,"ERROR"))))</f>
        <v>0</v>
      </c>
      <c r="N5" s="47"/>
    </row>
    <row r="6" spans="1:14" x14ac:dyDescent="0.25">
      <c r="A6" s="20"/>
      <c r="B6" s="18"/>
      <c r="F6" s="20"/>
      <c r="G6" s="18"/>
      <c r="K6" s="20"/>
      <c r="L6" s="18"/>
    </row>
    <row r="7" spans="1:14" x14ac:dyDescent="0.25">
      <c r="A7" s="58" t="s">
        <v>4</v>
      </c>
      <c r="B7" s="32" t="s">
        <v>58</v>
      </c>
      <c r="C7" s="47">
        <f>IF(B7="Incomplete",0,IF(B7="Grid power is available.",1,IF(B7="Grid power is unavailable but generator power is available with sufficient access to fuel.",2,IF(B7="Neither grid nor generator power is available.",4,"ERROR"))))</f>
        <v>0</v>
      </c>
      <c r="D7" s="13"/>
      <c r="F7" s="58" t="s">
        <v>4</v>
      </c>
      <c r="G7" s="32" t="s">
        <v>58</v>
      </c>
      <c r="H7" s="47">
        <f>IF(G7="Incomplete",0,IF(G7="Grid power is available.",1,IF(G7="Grid power is unavailable but generator power is available with sufficient access to fuel.",2,IF(G7="Neither grid nor generator power is available.",4,"ERROR"))))</f>
        <v>0</v>
      </c>
      <c r="I7" s="47"/>
      <c r="K7" s="58" t="s">
        <v>4</v>
      </c>
      <c r="L7" s="32" t="s">
        <v>58</v>
      </c>
      <c r="M7" s="47">
        <f>IF(L7="Incomplete",0,IF(L7="Grid power is available.",1,IF(L7="Grid power is unavailable but generator power is available with sufficient access to fuel.",2,IF(L7="Neither grid nor generator power is available.",4,"ERROR"))))</f>
        <v>0</v>
      </c>
      <c r="N7" s="47"/>
    </row>
    <row r="8" spans="1:14" x14ac:dyDescent="0.25">
      <c r="A8" s="20"/>
      <c r="B8" s="18"/>
      <c r="F8" s="20"/>
      <c r="G8" s="18"/>
      <c r="K8" s="20"/>
      <c r="L8" s="18"/>
    </row>
    <row r="9" spans="1:14" ht="45" customHeight="1" x14ac:dyDescent="0.25">
      <c r="A9" s="93" t="s">
        <v>0</v>
      </c>
      <c r="B9" s="21" t="s">
        <v>58</v>
      </c>
      <c r="C9" s="47">
        <f>IF(B9="Incomplete",0,IF(B9="Sufficient medical staff is available now.",1,IF(B9="Sufficient medical staff will be available in 48 hours.",2,IF(B9="Sufficient medical staff is not available locally.",3,"ERROR"))))</f>
        <v>0</v>
      </c>
      <c r="D9" s="13"/>
      <c r="F9" s="93" t="s">
        <v>0</v>
      </c>
      <c r="G9" s="21" t="s">
        <v>58</v>
      </c>
      <c r="H9" s="47">
        <f>IF(G9="Incomplete",0,IF(G9="Sufficient medical staff is available now.",1,IF(G9="Sufficient medical staff will be available in 48 hours.",2,IF(G9="Sufficient medical staff is not available locally.",3,"ERROR"))))</f>
        <v>0</v>
      </c>
      <c r="I9" s="47"/>
      <c r="K9" s="93" t="s">
        <v>0</v>
      </c>
      <c r="L9" s="21" t="s">
        <v>58</v>
      </c>
      <c r="M9" s="47">
        <f>IF(L9="Incomplete",0,IF(L9="Sufficient medical staff is available now.",1,IF(L9="Sufficient medical staff will be available in 48 hours.",2,IF(L9="Sufficient medical staff is not available locally.",3,"ERROR"))))</f>
        <v>0</v>
      </c>
      <c r="N9" s="47"/>
    </row>
    <row r="10" spans="1:14" ht="30" customHeight="1" x14ac:dyDescent="0.25">
      <c r="A10" s="93"/>
      <c r="B10" s="21" t="s">
        <v>58</v>
      </c>
      <c r="C10" s="47">
        <f>IF(B10="Incomplete",0,IF(B10="Staff can access available sites on their own.",1,IF(B10="Staff can access available sites with assistance (group transportation or escorts).",2,IF(B10="Staff cannot access available sites.",4,"ERROR"))))</f>
        <v>0</v>
      </c>
      <c r="D10" s="13"/>
      <c r="F10" s="93"/>
      <c r="G10" s="21" t="s">
        <v>58</v>
      </c>
      <c r="H10" s="47">
        <f>IF(G10="Incomplete",0,IF(G10="Staff can access available sites on their own.",1,IF(G10="Staff can access available sites with assistance (group transportation or escorts).",2,IF(G10="Staff cannot access available sites.",4,"ERROR"))))</f>
        <v>0</v>
      </c>
      <c r="I10" s="47"/>
      <c r="K10" s="93"/>
      <c r="L10" s="21" t="s">
        <v>58</v>
      </c>
      <c r="M10" s="47">
        <f>IF(L10="Incomplete",0,IF(L10="Staff can access available sites on their own.",1,IF(L10="Staff can access available sites with assistance (group transportation or escorts).",2,IF(L10="Staff cannot access available sites.",4,"ERROR"))))</f>
        <v>0</v>
      </c>
      <c r="N10" s="47"/>
    </row>
    <row r="11" spans="1:14" x14ac:dyDescent="0.25">
      <c r="A11" s="20"/>
      <c r="B11" s="18"/>
      <c r="F11" s="20"/>
      <c r="G11" s="18"/>
      <c r="K11" s="20"/>
      <c r="L11" s="18"/>
    </row>
    <row r="12" spans="1:14" ht="30" customHeight="1" x14ac:dyDescent="0.25">
      <c r="A12" s="93" t="s">
        <v>1</v>
      </c>
      <c r="B12" s="21" t="s">
        <v>58</v>
      </c>
      <c r="C12" s="47">
        <f>IF(B12="Incomplete",0,IF(B12="Medical suppliers are able to move supplies to sites quickly.",1,IF(B12="Medical suppliers are able to move supplies to sites within 48 hours.",2,IF(B12="Medical suppliers are either not operational or are unable to move supplies to sites.",4,"ERROR"))))</f>
        <v>0</v>
      </c>
      <c r="D12" s="13"/>
      <c r="F12" s="93" t="s">
        <v>1</v>
      </c>
      <c r="G12" s="21" t="s">
        <v>58</v>
      </c>
      <c r="H12" s="47">
        <f>IF(G12="Incomplete",0,IF(G12="Medical suppliers are able to move supplies to sites quickly.",1,IF(G12="Medical suppliers are able to move supplies to sites within 48 hours.",2,IF(G12="Medical suppliers are either not operational or are unable to move supplies to sites.",4,"ERROR"))))</f>
        <v>0</v>
      </c>
      <c r="I12" s="47"/>
      <c r="K12" s="93" t="s">
        <v>1</v>
      </c>
      <c r="L12" s="21" t="s">
        <v>58</v>
      </c>
      <c r="M12" s="47">
        <f>IF(L12="Incomplete",0,IF(L12="Medical suppliers are able to move supplies to sites quickly.",1,IF(L12="Medical suppliers are able to move supplies to sites within 48 hours.",2,IF(L12="Medical suppliers are either not operational or are unable to move supplies to sites.",4,"ERROR"))))</f>
        <v>0</v>
      </c>
      <c r="N12" s="47"/>
    </row>
    <row r="13" spans="1:14" ht="30" customHeight="1" x14ac:dyDescent="0.25">
      <c r="A13" s="93"/>
      <c r="B13" s="21" t="s">
        <v>58</v>
      </c>
      <c r="C13" s="47">
        <f>IF(B13="Incomplete",0,IF(B13="Local EOCs can coordinate ACF/FMS non-medical logistical needs.",1,IF(B13="Local EOCs can coordinate some ACF/FMS non-medical logistical support.",2,IF(B13="Local EOCs cannot coordinate any ACF/FMS non-medical logistical needs.",3,"ERROR"))))</f>
        <v>0</v>
      </c>
      <c r="D13" s="13"/>
      <c r="F13" s="93"/>
      <c r="G13" s="21" t="s">
        <v>58</v>
      </c>
      <c r="H13" s="47">
        <f>IF(G13="Incomplete",0,IF(G13="Local EOCs can coordinate ACF/FMS non-medical logistical needs.",1,IF(G13="Local EOCs can coordinate some ACF/FMS non-medical logistical support.",2,IF(G13="Local EOCs cannot coordinate any ACF/FMS non-medical logistical needs.",3,"ERROR"))))</f>
        <v>0</v>
      </c>
      <c r="I13" s="47"/>
      <c r="K13" s="93"/>
      <c r="L13" s="21" t="s">
        <v>58</v>
      </c>
      <c r="M13" s="47">
        <f>IF(L13="Incomplete",0,IF(L13="Local EOCs can coordinate ACF/FMS non-medical logistical needs.",1,IF(L13="Local EOCs can coordinate some ACF/FMS non-medical logistical support.",2,IF(L13="Local EOCs cannot coordinate any ACF/FMS non-medical logistical needs.",3,"ERROR"))))</f>
        <v>0</v>
      </c>
      <c r="N13" s="47"/>
    </row>
    <row r="14" spans="1:14" x14ac:dyDescent="0.25">
      <c r="A14" s="16"/>
      <c r="B14" s="4"/>
      <c r="F14" s="16"/>
      <c r="G14" s="4"/>
      <c r="K14" s="16"/>
      <c r="L14" s="4"/>
    </row>
    <row r="15" spans="1:14" ht="30" x14ac:dyDescent="0.25">
      <c r="A15" s="24" t="s">
        <v>9</v>
      </c>
      <c r="B15" s="56" t="s">
        <v>58</v>
      </c>
      <c r="C15" s="57"/>
      <c r="D15" s="13"/>
      <c r="F15" s="24" t="s">
        <v>9</v>
      </c>
      <c r="G15" s="56" t="s">
        <v>58</v>
      </c>
      <c r="H15" s="57"/>
      <c r="I15" s="47"/>
      <c r="K15" s="24" t="s">
        <v>9</v>
      </c>
      <c r="L15" s="56" t="s">
        <v>58</v>
      </c>
      <c r="M15" s="57"/>
      <c r="N15" s="47"/>
    </row>
    <row r="16" spans="1:14" x14ac:dyDescent="0.25">
      <c r="A16" s="16"/>
      <c r="B16" s="4"/>
      <c r="F16" s="16"/>
      <c r="G16" s="4"/>
      <c r="K16" s="16"/>
      <c r="L16" s="4"/>
    </row>
    <row r="17" spans="1:12" x14ac:dyDescent="0.25">
      <c r="A17" s="38"/>
      <c r="B17" s="14" t="s">
        <v>13</v>
      </c>
      <c r="F17" s="38"/>
      <c r="G17" s="14" t="s">
        <v>13</v>
      </c>
      <c r="K17" s="38"/>
      <c r="L17" s="14" t="s">
        <v>13</v>
      </c>
    </row>
    <row r="18" spans="1:12" x14ac:dyDescent="0.25">
      <c r="A18" s="39"/>
      <c r="B18" s="14" t="s">
        <v>51</v>
      </c>
      <c r="F18" s="39"/>
      <c r="G18" s="14" t="s">
        <v>51</v>
      </c>
      <c r="K18" s="39"/>
      <c r="L18" s="14" t="s">
        <v>51</v>
      </c>
    </row>
    <row r="19" spans="1:12" x14ac:dyDescent="0.25">
      <c r="A19" s="40"/>
      <c r="B19" s="14" t="s">
        <v>52</v>
      </c>
      <c r="F19" s="40"/>
      <c r="G19" s="14" t="s">
        <v>52</v>
      </c>
      <c r="K19" s="40"/>
      <c r="L19" s="14" t="s">
        <v>52</v>
      </c>
    </row>
    <row r="20" spans="1:12" x14ac:dyDescent="0.25">
      <c r="A20" s="41"/>
      <c r="B20" s="14" t="s">
        <v>11</v>
      </c>
      <c r="F20" s="41"/>
      <c r="G20" s="14" t="s">
        <v>11</v>
      </c>
      <c r="K20" s="41"/>
      <c r="L20" s="14" t="s">
        <v>11</v>
      </c>
    </row>
    <row r="21" spans="1:12" x14ac:dyDescent="0.25">
      <c r="A21" s="16"/>
      <c r="B21" s="4"/>
      <c r="F21" s="16"/>
      <c r="G21" s="4"/>
      <c r="K21" s="16"/>
      <c r="L21" s="4"/>
    </row>
    <row r="22" spans="1:12" x14ac:dyDescent="0.25">
      <c r="A22" s="92"/>
      <c r="B22" s="92"/>
      <c r="F22" s="92"/>
      <c r="G22" s="92"/>
      <c r="K22" s="92"/>
      <c r="L22" s="92"/>
    </row>
    <row r="23" spans="1:12" x14ac:dyDescent="0.25">
      <c r="A23" s="16"/>
      <c r="B23" s="4"/>
      <c r="F23" s="16"/>
      <c r="G23" s="4"/>
      <c r="K23" s="16"/>
      <c r="L23" s="4"/>
    </row>
    <row r="24" spans="1:12" x14ac:dyDescent="0.25">
      <c r="A24" s="6"/>
      <c r="B24" s="4"/>
      <c r="F24" s="6"/>
      <c r="G24" s="4"/>
      <c r="K24" s="6"/>
      <c r="L24" s="4"/>
    </row>
    <row r="25" spans="1:12" x14ac:dyDescent="0.25">
      <c r="A25" s="7"/>
      <c r="B25" s="4"/>
      <c r="F25" s="7"/>
      <c r="G25" s="4"/>
      <c r="K25" s="7"/>
      <c r="L25" s="4"/>
    </row>
    <row r="26" spans="1:12" x14ac:dyDescent="0.25">
      <c r="A26" s="5"/>
      <c r="B26" s="4"/>
      <c r="F26" s="5"/>
      <c r="G26" s="4"/>
      <c r="K26" s="5"/>
      <c r="L26" s="4"/>
    </row>
    <row r="27" spans="1:12" x14ac:dyDescent="0.25">
      <c r="A27" s="5"/>
      <c r="B27" s="4"/>
      <c r="F27" s="5"/>
      <c r="G27" s="4"/>
      <c r="K27" s="5"/>
      <c r="L27" s="4"/>
    </row>
    <row r="28" spans="1:12" x14ac:dyDescent="0.25">
      <c r="A28" s="5"/>
      <c r="B28" s="4"/>
      <c r="F28" s="5"/>
      <c r="G28" s="4"/>
      <c r="K28" s="5"/>
      <c r="L28" s="4"/>
    </row>
    <row r="29" spans="1:12" x14ac:dyDescent="0.25">
      <c r="A29" s="5"/>
      <c r="B29" s="4"/>
      <c r="F29" s="5"/>
      <c r="G29" s="4"/>
      <c r="K29" s="5"/>
      <c r="L29" s="4"/>
    </row>
    <row r="30" spans="1:12" x14ac:dyDescent="0.25">
      <c r="A30" s="6"/>
      <c r="B30" s="4"/>
      <c r="F30" s="6"/>
      <c r="G30" s="4"/>
      <c r="K30" s="6"/>
      <c r="L30" s="4"/>
    </row>
    <row r="31" spans="1:12" x14ac:dyDescent="0.25">
      <c r="A31" s="6"/>
      <c r="B31" s="4"/>
      <c r="F31" s="6"/>
      <c r="G31" s="4"/>
      <c r="K31" s="6"/>
      <c r="L31" s="4"/>
    </row>
    <row r="32" spans="1:12" x14ac:dyDescent="0.25">
      <c r="A32" s="5"/>
      <c r="B32" s="4"/>
      <c r="F32" s="5"/>
      <c r="G32" s="4"/>
      <c r="K32" s="5"/>
      <c r="L32" s="4"/>
    </row>
    <row r="33" spans="1:12" x14ac:dyDescent="0.25">
      <c r="A33" s="6"/>
      <c r="B33" s="4"/>
      <c r="F33" s="6"/>
      <c r="G33" s="4"/>
      <c r="K33" s="6"/>
      <c r="L33" s="4"/>
    </row>
    <row r="34" spans="1:12" x14ac:dyDescent="0.25">
      <c r="A34" s="5"/>
      <c r="B34" s="4"/>
      <c r="F34" s="5"/>
      <c r="G34" s="4"/>
      <c r="K34" s="5"/>
      <c r="L34" s="4"/>
    </row>
    <row r="35" spans="1:12" x14ac:dyDescent="0.25">
      <c r="A35" s="6"/>
      <c r="B35" s="4"/>
      <c r="F35" s="6"/>
      <c r="G35" s="4"/>
      <c r="K35" s="6"/>
      <c r="L35" s="4"/>
    </row>
    <row r="36" spans="1:12" x14ac:dyDescent="0.25">
      <c r="A36" s="6"/>
      <c r="B36" s="4"/>
      <c r="F36" s="6"/>
      <c r="G36" s="4"/>
      <c r="K36" s="6"/>
      <c r="L36" s="4"/>
    </row>
    <row r="37" spans="1:12" x14ac:dyDescent="0.25">
      <c r="A37" s="5"/>
      <c r="B37" s="4"/>
      <c r="F37" s="5"/>
      <c r="G37" s="4"/>
      <c r="K37" s="5"/>
      <c r="L37" s="4"/>
    </row>
    <row r="38" spans="1:12" x14ac:dyDescent="0.25">
      <c r="A38" s="6"/>
      <c r="B38" s="4"/>
      <c r="F38" s="6"/>
      <c r="G38" s="4"/>
      <c r="K38" s="6"/>
      <c r="L38" s="4"/>
    </row>
    <row r="39" spans="1:12" x14ac:dyDescent="0.25">
      <c r="A39" s="6"/>
      <c r="B39" s="4"/>
      <c r="F39" s="6"/>
      <c r="G39" s="4"/>
      <c r="K39" s="6"/>
      <c r="L39" s="4"/>
    </row>
    <row r="40" spans="1:12" x14ac:dyDescent="0.25">
      <c r="A40" s="5"/>
      <c r="B40" s="4"/>
      <c r="F40" s="5"/>
      <c r="G40" s="4"/>
      <c r="K40" s="5"/>
      <c r="L40" s="4"/>
    </row>
    <row r="41" spans="1:12" x14ac:dyDescent="0.25">
      <c r="A41" s="6"/>
      <c r="B41" s="4"/>
      <c r="F41" s="6"/>
      <c r="G41" s="4"/>
      <c r="K41" s="6"/>
      <c r="L41" s="4"/>
    </row>
    <row r="42" spans="1:12" x14ac:dyDescent="0.25">
      <c r="A42" s="6"/>
      <c r="B42" s="4"/>
      <c r="F42" s="6"/>
      <c r="G42" s="4"/>
      <c r="K42" s="6"/>
      <c r="L42" s="4"/>
    </row>
    <row r="43" spans="1:12" x14ac:dyDescent="0.25">
      <c r="A43" s="4"/>
      <c r="B43" s="4"/>
      <c r="F43" s="4"/>
      <c r="G43" s="4"/>
      <c r="K43" s="4"/>
      <c r="L43" s="4"/>
    </row>
    <row r="44" spans="1:12" x14ac:dyDescent="0.25">
      <c r="A44" s="7"/>
      <c r="B44" s="7"/>
      <c r="F44" s="7"/>
      <c r="G44" s="7"/>
      <c r="K44" s="7"/>
      <c r="L44" s="7"/>
    </row>
    <row r="45" spans="1:12" x14ac:dyDescent="0.25">
      <c r="A45" s="4"/>
      <c r="B45" s="4"/>
      <c r="F45" s="4"/>
      <c r="G45" s="4"/>
      <c r="K45" s="4"/>
      <c r="L45" s="4"/>
    </row>
    <row r="46" spans="1:12" x14ac:dyDescent="0.25">
      <c r="A46" s="4"/>
      <c r="B46" s="4"/>
      <c r="F46" s="4"/>
      <c r="G46" s="4"/>
      <c r="K46" s="4"/>
      <c r="L46" s="4"/>
    </row>
    <row r="47" spans="1:12" x14ac:dyDescent="0.25">
      <c r="A47" s="4"/>
      <c r="B47" s="4"/>
      <c r="F47" s="4"/>
      <c r="G47" s="4"/>
      <c r="K47" s="4"/>
      <c r="L47" s="4"/>
    </row>
    <row r="48" spans="1:12" x14ac:dyDescent="0.25">
      <c r="A48" s="4"/>
      <c r="B48" s="4"/>
      <c r="F48" s="4"/>
      <c r="G48" s="4"/>
      <c r="K48" s="4"/>
      <c r="L48" s="4"/>
    </row>
  </sheetData>
  <mergeCells count="10">
    <mergeCell ref="A1:B1"/>
    <mergeCell ref="A9:A10"/>
    <mergeCell ref="A22:B22"/>
    <mergeCell ref="A12:A13"/>
    <mergeCell ref="F9:F10"/>
    <mergeCell ref="K9:K10"/>
    <mergeCell ref="F12:F13"/>
    <mergeCell ref="K12:K13"/>
    <mergeCell ref="F22:G22"/>
    <mergeCell ref="K22:L22"/>
  </mergeCells>
  <conditionalFormatting sqref="B5:B6">
    <cfRule type="beginsWith" dxfId="267" priority="62" operator="beginsWith" text="Neither potable water">
      <formula>LEFT(B5,LEN("Neither potable water"))="Neither potable water"</formula>
    </cfRule>
    <cfRule type="beginsWith" dxfId="266" priority="63" operator="beginsWith" text="Potable water can be delivered">
      <formula>LEFT(B5,LEN("Potable water can be delivered"))="Potable water can be delivered"</formula>
    </cfRule>
    <cfRule type="beginsWith" dxfId="265" priority="64" operator="beginsWith" text="Potable water is available">
      <formula>LEFT(B5,LEN("Potable water is available"))="Potable water is available"</formula>
    </cfRule>
  </conditionalFormatting>
  <conditionalFormatting sqref="B7:B8">
    <cfRule type="beginsWith" dxfId="264" priority="59" operator="beginsWith" text="Neither grid nor generator">
      <formula>LEFT(B7,LEN("Neither grid nor generator"))="Neither grid nor generator"</formula>
    </cfRule>
    <cfRule type="beginsWith" dxfId="263" priority="60" operator="beginsWith" text="Grid power is unavailable but">
      <formula>LEFT(B7,LEN("Grid power is unavailable but"))="Grid power is unavailable but"</formula>
    </cfRule>
    <cfRule type="beginsWith" dxfId="262" priority="61" operator="beginsWith" text="Grid power is available.">
      <formula>LEFT(B7,LEN("Grid power is available."))="Grid power is available."</formula>
    </cfRule>
  </conditionalFormatting>
  <conditionalFormatting sqref="B9">
    <cfRule type="beginsWith" dxfId="261" priority="56" operator="beginsWith" text="Sufficient medical staff is not">
      <formula>LEFT(B9,LEN("Sufficient medical staff is not"))="Sufficient medical staff is not"</formula>
    </cfRule>
    <cfRule type="beginsWith" dxfId="260" priority="57" operator="beginsWith" text="Sufficient medical staff will be">
      <formula>LEFT(B9,LEN("Sufficient medical staff will be"))="Sufficient medical staff will be"</formula>
    </cfRule>
    <cfRule type="beginsWith" dxfId="259" priority="58" operator="beginsWith" text="Sufficient medical staff is available now">
      <formula>LEFT(B9,LEN("Sufficient medical staff is available now"))="Sufficient medical staff is available now"</formula>
    </cfRule>
  </conditionalFormatting>
  <conditionalFormatting sqref="B10">
    <cfRule type="beginsWith" dxfId="258" priority="53" operator="beginsWith" text="Staff cannot">
      <formula>LEFT(B10,LEN("Staff cannot"))="Staff cannot"</formula>
    </cfRule>
    <cfRule type="beginsWith" dxfId="257" priority="54" operator="beginsWith" text="Staff can access available sites with assistance">
      <formula>LEFT(B10,LEN("Staff can access available sites with assistance"))="Staff can access available sites with assistance"</formula>
    </cfRule>
    <cfRule type="beginsWith" dxfId="256" priority="55" operator="beginsWith" text="Staff can access available sites on their own">
      <formula>LEFT(B10,LEN("Staff can access available sites on their own"))="Staff can access available sites on their own"</formula>
    </cfRule>
  </conditionalFormatting>
  <conditionalFormatting sqref="B12">
    <cfRule type="beginsWith" dxfId="255" priority="50" operator="beginsWith" text="Medical suppliers are either ">
      <formula>LEFT(B12,LEN("Medical suppliers are either "))="Medical suppliers are either "</formula>
    </cfRule>
    <cfRule type="containsText" dxfId="254" priority="51" operator="containsText" text="48 hours">
      <formula>NOT(ISERROR(SEARCH("48 hours",B12)))</formula>
    </cfRule>
    <cfRule type="beginsWith" dxfId="253" priority="52" operator="beginsWith" text="Medical suppliers are able to move supplies to sites quickly.">
      <formula>LEFT(B12,LEN("Medical suppliers are able to move supplies to sites quickly."))="Medical suppliers are able to move supplies to sites quickly."</formula>
    </cfRule>
  </conditionalFormatting>
  <conditionalFormatting sqref="B13">
    <cfRule type="beginsWith" dxfId="252" priority="47" operator="beginsWith" text="Local EOCs cannot">
      <formula>LEFT(B13,LEN("Local EOCs cannot"))="Local EOCs cannot"</formula>
    </cfRule>
    <cfRule type="containsText" dxfId="251" priority="48" operator="containsText" text="Local EOCs can coordinate some">
      <formula>NOT(ISERROR(SEARCH("Local EOCs can coordinate some",B13)))</formula>
    </cfRule>
    <cfRule type="beginsWith" dxfId="250" priority="49" operator="beginsWith" text="Local EOCs can coordinate ACF">
      <formula>LEFT(B13,LEN("Local EOCs can coordinate ACF"))="Local EOCs can coordinate ACF"</formula>
    </cfRule>
  </conditionalFormatting>
  <conditionalFormatting sqref="B3">
    <cfRule type="beginsWith" dxfId="249" priority="65" operator="beginsWith" text="Site is not structurally sound">
      <formula>LEFT(B3,LEN("Site is not structurally sound"))="Site is not structurally sound"</formula>
    </cfRule>
    <cfRule type="beginsWith" dxfId="248" priority="66" operator="beginsWith" text="Site has yet to be assessed">
      <formula>LEFT(B3,LEN("Site has yet to be assessed"))="Site has yet to be assessed"</formula>
    </cfRule>
    <cfRule type="beginsWith" dxfId="247" priority="67" operator="beginsWith" text="Site assessed structurally sound">
      <formula>LEFT(B3,LEN("Site assessed structurally sound"))="Site assessed structurally sound"</formula>
    </cfRule>
  </conditionalFormatting>
  <conditionalFormatting sqref="G5:G6">
    <cfRule type="beginsWith" dxfId="246" priority="41" operator="beginsWith" text="Neither potable water">
      <formula>LEFT(G5,LEN("Neither potable water"))="Neither potable water"</formula>
    </cfRule>
    <cfRule type="beginsWith" dxfId="245" priority="42" operator="beginsWith" text="Potable water can be delivered">
      <formula>LEFT(G5,LEN("Potable water can be delivered"))="Potable water can be delivered"</formula>
    </cfRule>
    <cfRule type="beginsWith" dxfId="244" priority="43" operator="beginsWith" text="Potable water is available">
      <formula>LEFT(G5,LEN("Potable water is available"))="Potable water is available"</formula>
    </cfRule>
  </conditionalFormatting>
  <conditionalFormatting sqref="G7:G8">
    <cfRule type="beginsWith" dxfId="243" priority="38" operator="beginsWith" text="Neither grid nor generator">
      <formula>LEFT(G7,LEN("Neither grid nor generator"))="Neither grid nor generator"</formula>
    </cfRule>
    <cfRule type="beginsWith" dxfId="242" priority="39" operator="beginsWith" text="Grid power is unavailable but">
      <formula>LEFT(G7,LEN("Grid power is unavailable but"))="Grid power is unavailable but"</formula>
    </cfRule>
    <cfRule type="beginsWith" dxfId="241" priority="40" operator="beginsWith" text="Grid power is available.">
      <formula>LEFT(G7,LEN("Grid power is available."))="Grid power is available."</formula>
    </cfRule>
  </conditionalFormatting>
  <conditionalFormatting sqref="G9">
    <cfRule type="beginsWith" dxfId="240" priority="35" operator="beginsWith" text="Sufficient medical staff is not">
      <formula>LEFT(G9,LEN("Sufficient medical staff is not"))="Sufficient medical staff is not"</formula>
    </cfRule>
    <cfRule type="beginsWith" dxfId="239" priority="36" operator="beginsWith" text="Sufficient medical staff will be">
      <formula>LEFT(G9,LEN("Sufficient medical staff will be"))="Sufficient medical staff will be"</formula>
    </cfRule>
    <cfRule type="beginsWith" dxfId="238" priority="37" operator="beginsWith" text="Sufficient medical staff is available now">
      <formula>LEFT(G9,LEN("Sufficient medical staff is available now"))="Sufficient medical staff is available now"</formula>
    </cfRule>
  </conditionalFormatting>
  <conditionalFormatting sqref="G10">
    <cfRule type="beginsWith" dxfId="237" priority="32" operator="beginsWith" text="Staff cannot">
      <formula>LEFT(G10,LEN("Staff cannot"))="Staff cannot"</formula>
    </cfRule>
    <cfRule type="beginsWith" dxfId="236" priority="33" operator="beginsWith" text="Staff can access available sites with assistance">
      <formula>LEFT(G10,LEN("Staff can access available sites with assistance"))="Staff can access available sites with assistance"</formula>
    </cfRule>
    <cfRule type="beginsWith" dxfId="235" priority="34" operator="beginsWith" text="Staff can access available sites on their own">
      <formula>LEFT(G10,LEN("Staff can access available sites on their own"))="Staff can access available sites on their own"</formula>
    </cfRule>
  </conditionalFormatting>
  <conditionalFormatting sqref="G12">
    <cfRule type="beginsWith" dxfId="234" priority="29" operator="beginsWith" text="Medical suppliers are either ">
      <formula>LEFT(G12,LEN("Medical suppliers are either "))="Medical suppliers are either "</formula>
    </cfRule>
    <cfRule type="containsText" dxfId="233" priority="30" operator="containsText" text="48 hours">
      <formula>NOT(ISERROR(SEARCH("48 hours",G12)))</formula>
    </cfRule>
    <cfRule type="beginsWith" dxfId="232" priority="31" operator="beginsWith" text="Medical suppliers are able to move supplies to sites quickly">
      <formula>LEFT(G12,LEN("Medical suppliers are able to move supplies to sites quickly"))="Medical suppliers are able to move supplies to sites quickly"</formula>
    </cfRule>
  </conditionalFormatting>
  <conditionalFormatting sqref="G13">
    <cfRule type="beginsWith" dxfId="231" priority="26" operator="beginsWith" text="Local EOCs cannot">
      <formula>LEFT(G13,LEN("Local EOCs cannot"))="Local EOCs cannot"</formula>
    </cfRule>
    <cfRule type="beginsWith" dxfId="230" priority="27" operator="beginsWith" text="Local EOCs can coordinate some">
      <formula>LEFT(G13,LEN("Local EOCs can coordinate some"))="Local EOCs can coordinate some"</formula>
    </cfRule>
    <cfRule type="beginsWith" dxfId="229" priority="28" operator="beginsWith" text="Local EOCs can coordinate ACF">
      <formula>LEFT(G13,LEN("Local EOCs can coordinate ACF"))="Local EOCs can coordinate ACF"</formula>
    </cfRule>
  </conditionalFormatting>
  <conditionalFormatting sqref="G3">
    <cfRule type="containsText" dxfId="228" priority="3" operator="containsText" text="Incomplete">
      <formula>NOT(ISERROR(SEARCH("Incomplete",G3)))</formula>
    </cfRule>
    <cfRule type="beginsWith" dxfId="227" priority="44" operator="beginsWith" text="Site is not structurally sound">
      <formula>LEFT(G3,LEN("Site is not structurally sound"))="Site is not structurally sound"</formula>
    </cfRule>
    <cfRule type="beginsWith" dxfId="226" priority="45" operator="beginsWith" text="Site has yet to be assessed">
      <formula>LEFT(G3,LEN("Site has yet to be assessed"))="Site has yet to be assessed"</formula>
    </cfRule>
    <cfRule type="beginsWith" dxfId="225" priority="46" operator="beginsWith" text="Site assessed structurally sound">
      <formula>LEFT(G3,LEN("Site assessed structurally sound"))="Site assessed structurally sound"</formula>
    </cfRule>
  </conditionalFormatting>
  <conditionalFormatting sqref="L5:L6">
    <cfRule type="beginsWith" dxfId="224" priority="20" operator="beginsWith" text="Neither potable water">
      <formula>LEFT(L5,LEN("Neither potable water"))="Neither potable water"</formula>
    </cfRule>
    <cfRule type="beginsWith" dxfId="223" priority="21" operator="beginsWith" text="Potable water can be delivered">
      <formula>LEFT(L5,LEN("Potable water can be delivered"))="Potable water can be delivered"</formula>
    </cfRule>
    <cfRule type="beginsWith" dxfId="222" priority="22" operator="beginsWith" text="Potable water is available">
      <formula>LEFT(L5,LEN("Potable water is available"))="Potable water is available"</formula>
    </cfRule>
  </conditionalFormatting>
  <conditionalFormatting sqref="L7:L8">
    <cfRule type="beginsWith" dxfId="221" priority="17" operator="beginsWith" text="Neither grid nor generator">
      <formula>LEFT(L7,LEN("Neither grid nor generator"))="Neither grid nor generator"</formula>
    </cfRule>
    <cfRule type="beginsWith" dxfId="220" priority="18" operator="beginsWith" text="Grid power is unavailable but">
      <formula>LEFT(L7,LEN("Grid power is unavailable but"))="Grid power is unavailable but"</formula>
    </cfRule>
    <cfRule type="beginsWith" dxfId="219" priority="19" operator="beginsWith" text="Grid power is available.">
      <formula>LEFT(L7,LEN("Grid power is available."))="Grid power is available."</formula>
    </cfRule>
  </conditionalFormatting>
  <conditionalFormatting sqref="L9">
    <cfRule type="beginsWith" dxfId="218" priority="14" operator="beginsWith" text="Sufficient medical staff is not">
      <formula>LEFT(L9,LEN("Sufficient medical staff is not"))="Sufficient medical staff is not"</formula>
    </cfRule>
    <cfRule type="beginsWith" dxfId="217" priority="15" operator="beginsWith" text="Sufficient medical staff will be">
      <formula>LEFT(L9,LEN("Sufficient medical staff will be"))="Sufficient medical staff will be"</formula>
    </cfRule>
    <cfRule type="beginsWith" dxfId="216" priority="16" operator="beginsWith" text="Sufficient medical staff is available now.">
      <formula>LEFT(L9,LEN("Sufficient medical staff is available now."))="Sufficient medical staff is available now."</formula>
    </cfRule>
  </conditionalFormatting>
  <conditionalFormatting sqref="L10">
    <cfRule type="beginsWith" dxfId="215" priority="11" operator="beginsWith" text="Staff cannot">
      <formula>LEFT(L10,LEN("Staff cannot"))="Staff cannot"</formula>
    </cfRule>
    <cfRule type="beginsWith" dxfId="214" priority="12" operator="beginsWith" text="Staff can access available sites with assistance">
      <formula>LEFT(L10,LEN("Staff can access available sites with assistance"))="Staff can access available sites with assistance"</formula>
    </cfRule>
    <cfRule type="beginsWith" dxfId="213" priority="13" operator="beginsWith" text="Staff can access available sites on their own">
      <formula>LEFT(L10,LEN("Staff can access available sites on their own"))="Staff can access available sites on their own"</formula>
    </cfRule>
  </conditionalFormatting>
  <conditionalFormatting sqref="L12">
    <cfRule type="beginsWith" dxfId="212" priority="8" operator="beginsWith" text="Medical suppliers are either ">
      <formula>LEFT(L12,LEN("Medical suppliers are either "))="Medical suppliers are either "</formula>
    </cfRule>
    <cfRule type="containsText" dxfId="211" priority="9" operator="containsText" text="48 hours">
      <formula>NOT(ISERROR(SEARCH("48 hours",L12)))</formula>
    </cfRule>
    <cfRule type="beginsWith" dxfId="210" priority="10" operator="beginsWith" text="Medical suppliers are able to move supplies to sites quickly">
      <formula>LEFT(L12,LEN("Medical suppliers are able to move supplies to sites quickly"))="Medical suppliers are able to move supplies to sites quickly"</formula>
    </cfRule>
  </conditionalFormatting>
  <conditionalFormatting sqref="L13">
    <cfRule type="beginsWith" dxfId="209" priority="5" operator="beginsWith" text="Local EOCs cannot">
      <formula>LEFT(L13,LEN("Local EOCs cannot"))="Local EOCs cannot"</formula>
    </cfRule>
    <cfRule type="beginsWith" dxfId="208" priority="6" operator="beginsWith" text="Local EOCs can coordinate some">
      <formula>LEFT(L13,LEN("Local EOCs can coordinate some"))="Local EOCs can coordinate some"</formula>
    </cfRule>
    <cfRule type="beginsWith" dxfId="207" priority="7" operator="beginsWith" text="Local EOCs can coordinate ACF">
      <formula>LEFT(L13,LEN("Local EOCs can coordinate ACF"))="Local EOCs can coordinate ACF"</formula>
    </cfRule>
  </conditionalFormatting>
  <conditionalFormatting sqref="L3">
    <cfRule type="containsText" dxfId="206" priority="2" operator="containsText" text="Incomplete">
      <formula>NOT(ISERROR(SEARCH("Incomplete",L3)))</formula>
    </cfRule>
    <cfRule type="beginsWith" dxfId="205" priority="23" operator="beginsWith" text="Site is not structurally sound">
      <formula>LEFT(L3,LEN("Site is not structurally sound"))="Site is not structurally sound"</formula>
    </cfRule>
    <cfRule type="beginsWith" dxfId="204" priority="24" operator="beginsWith" text="Site has yet to be assessed">
      <formula>LEFT(L3,LEN("Site has yet to be assessed"))="Site has yet to be assessed"</formula>
    </cfRule>
    <cfRule type="beginsWith" dxfId="203" priority="25" operator="beginsWith" text="Site assessed structurally sound">
      <formula>LEFT(L3,LEN("Site assessed structurally sound"))="Site assessed structurally sound"</formula>
    </cfRule>
  </conditionalFormatting>
  <conditionalFormatting sqref="L7 G7 B7">
    <cfRule type="containsText" dxfId="202" priority="1" operator="containsText" text="Incomplete">
      <formula>NOT(ISERROR(SEARCH("Incomplete",B7)))</formula>
    </cfRule>
  </conditionalFormatting>
  <dataValidations count="8">
    <dataValidation type="list" showInputMessage="1" showErrorMessage="1" sqref="B15 G15 L15">
      <formula1>"Incomplete, Fewer than 100, 101-250, More than 250"</formula1>
    </dataValidation>
    <dataValidation type="list" allowBlank="1" showInputMessage="1" showErrorMessage="1" sqref="L12 B12 G12">
      <formula1>"Incomplete, Medical suppliers are able to move supplies to sites quickly., Medical suppliers are able to move supplies to sites within 48 hours., Medical suppliers are either not operational or are unable to move supplies to sites."</formula1>
    </dataValidation>
    <dataValidation type="list" allowBlank="1" showInputMessage="1" showErrorMessage="1" sqref="L10 B10 G10">
      <formula1>"Incomplete, Staff can access available sites on their own., Staff can access available sites with assistance (group transportation or escorts)., Staff cannot access available sites."</formula1>
    </dataValidation>
    <dataValidation type="list" allowBlank="1" showInputMessage="1" showErrorMessage="1" sqref="L9 B9 G9">
      <formula1>"Incomplete, Sufficient medical staff is available now., Sufficient medical staff will be available in 48 hours., Sufficient medical staff is not available locally."</formula1>
    </dataValidation>
    <dataValidation type="list" allowBlank="1" showInputMessage="1" showErrorMessage="1" sqref="L5 B5 G5">
      <formula1>"Incomplete, Potable water is available/wastewater lines are functional., Potable water can be delivered/wastewater lines are functional OR potable water is available/portable sanitation can be provided., Neither potable water nor sanitation is available."</formula1>
    </dataValidation>
    <dataValidation type="list" allowBlank="1" showInputMessage="1" showErrorMessage="1" sqref="L7 B7 G7">
      <formula1>"Incomplete, Grid power is available., Grid power is unavailable but generator power is available with sufficient access to fuel., Neither grid nor generator power is available."</formula1>
    </dataValidation>
    <dataValidation type="list" allowBlank="1" showInputMessage="1" showErrorMessage="1" sqref="L3 B3 G3">
      <formula1>"Incomplete, Site assessed structurally sound and functional., Site has yet to be assessed but is believed to be sound and functional., Site is not structurally sound or functional."</formula1>
    </dataValidation>
    <dataValidation type="list" allowBlank="1" showInputMessage="1" showErrorMessage="1" sqref="L13 B13 G13">
      <formula1>"Incomplete, Local EOCs can coordinate ACF/FMS non-medical logistical needs., Local EOCs can coordinate some ACF/FMS non-medical logistical support., Local EOCs cannot coordinate any ACF/FMS non-medical logistical needs."</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4" operator="containsText" id="{8130D29D-6A65-4EAB-87FE-EEBCA139E9B0}">
            <xm:f>NOT(ISERROR(SEARCH("Incomplete",B3)))</xm:f>
            <xm:f>"Incomplete"</xm:f>
            <x14:dxf>
              <fill>
                <patternFill>
                  <bgColor theme="0"/>
                </patternFill>
              </fill>
            </x14:dxf>
          </x14:cfRule>
          <xm:sqref>B3</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workbookViewId="0">
      <selection activeCell="D1" sqref="D1"/>
    </sheetView>
  </sheetViews>
  <sheetFormatPr defaultRowHeight="15" x14ac:dyDescent="0.25"/>
  <cols>
    <col min="1" max="1" width="28.7109375" style="1" customWidth="1"/>
    <col min="2" max="2" width="38.7109375" style="1" customWidth="1"/>
    <col min="4" max="4" width="50.7109375" style="25" customWidth="1"/>
    <col min="6" max="6" width="28.7109375" style="1" customWidth="1"/>
    <col min="7" max="7" width="38.7109375" style="1" customWidth="1"/>
    <col min="9" max="9" width="50.7109375" customWidth="1"/>
    <col min="11" max="11" width="28.7109375" style="1" customWidth="1"/>
    <col min="12" max="12" width="38.7109375" style="1" customWidth="1"/>
    <col min="14" max="14" width="50.7109375" customWidth="1"/>
  </cols>
  <sheetData>
    <row r="1" spans="1:14" x14ac:dyDescent="0.25">
      <c r="A1" s="91" t="s">
        <v>81</v>
      </c>
      <c r="B1" s="91"/>
      <c r="D1" s="59" t="s">
        <v>89</v>
      </c>
    </row>
    <row r="2" spans="1:14" x14ac:dyDescent="0.25">
      <c r="A2" s="19" t="s">
        <v>8</v>
      </c>
      <c r="D2" s="59" t="s">
        <v>88</v>
      </c>
      <c r="F2" s="19" t="s">
        <v>14</v>
      </c>
      <c r="I2" s="46" t="s">
        <v>88</v>
      </c>
      <c r="K2" s="19" t="s">
        <v>15</v>
      </c>
      <c r="N2" s="46" t="s">
        <v>88</v>
      </c>
    </row>
    <row r="3" spans="1:14" x14ac:dyDescent="0.25">
      <c r="A3" s="58" t="s">
        <v>6</v>
      </c>
      <c r="B3" s="31" t="s">
        <v>58</v>
      </c>
      <c r="C3" s="47">
        <f>IF(B3="Incomplete",0,IF(B3="Site assessed structurally sound and functional.",1,IF(B3="Site has yet to be assessed but is believed to be sound and functional.",2,IF(B3="Site is not structurally sound or functional.",4,"ERROR"))))</f>
        <v>0</v>
      </c>
      <c r="D3" s="13"/>
      <c r="F3" s="58" t="s">
        <v>6</v>
      </c>
      <c r="G3" s="31" t="s">
        <v>58</v>
      </c>
      <c r="H3" s="47">
        <f>IF(G3="Incomplete",0,IF(G3="Site assessed structurally sound and functional.",1,IF(G3="Site has yet to be assessed but is believed to be sound and functional.",2,IF(G3="Site is not structurally sound or functional.",4,"ERROR"))))</f>
        <v>0</v>
      </c>
      <c r="I3" s="47"/>
      <c r="K3" s="58" t="s">
        <v>6</v>
      </c>
      <c r="L3" s="31" t="s">
        <v>58</v>
      </c>
      <c r="M3" s="47">
        <f>IF(L3="Incomplete",0,IF(L3="Site assessed structurally sound and functional.",1,IF(L3="Site has yet to be assessed but is believed to be sound and functional.",2,IF(L3="Site is not structurally sound or functional.",4,"ERROR"))))</f>
        <v>0</v>
      </c>
      <c r="N3" s="47"/>
    </row>
    <row r="4" spans="1:14" x14ac:dyDescent="0.25">
      <c r="A4" s="20"/>
      <c r="B4" s="17"/>
      <c r="F4" s="20"/>
      <c r="G4" s="17"/>
      <c r="K4" s="20"/>
      <c r="L4" s="17"/>
    </row>
    <row r="5" spans="1:14" x14ac:dyDescent="0.25">
      <c r="A5" s="58" t="s">
        <v>5</v>
      </c>
      <c r="B5" s="21" t="s">
        <v>58</v>
      </c>
      <c r="C5" s="47">
        <f>IF(B5="Incomplete", 0,IF(B5="Potable water is available/wastewater lines are functional.",1,IF(B5="Potable water can be delivered/wastewater lines are functional OR potable water is available/portable sanitation can be provided.",2,IF(B5="Neither potable water nor sanitation is available.",4,"ERROR"))))</f>
        <v>0</v>
      </c>
      <c r="D5" s="13"/>
      <c r="F5" s="58" t="s">
        <v>5</v>
      </c>
      <c r="G5" s="21" t="s">
        <v>58</v>
      </c>
      <c r="H5" s="47">
        <f>IF(G5="Incomplete", 0,IF(G5="Potable water is available/wastewater lines are functional.",1,IF(G5="Potable water can be delivered/wastewater lines are functional OR potable water is available/portable sanitation can be provided.",2,IF(G5="Neither potable water nor sanitation is available.",4,"ERROR"))))</f>
        <v>0</v>
      </c>
      <c r="I5" s="47"/>
      <c r="K5" s="58" t="s">
        <v>5</v>
      </c>
      <c r="L5" s="21" t="s">
        <v>58</v>
      </c>
      <c r="M5" s="47">
        <f>IF(L5="Incomplete", 0,IF(L5="Potable water is available/wastewater lines are functional.",1,IF(L5="Potable water can be delivered/wastewater lines are functional OR potable water is available/portable sanitation can be provided.",2,IF(L5="Neither potable water nor sanitation is available.",4,"ERROR"))))</f>
        <v>0</v>
      </c>
      <c r="N5" s="47"/>
    </row>
    <row r="6" spans="1:14" x14ac:dyDescent="0.25">
      <c r="A6" s="20"/>
      <c r="B6" s="18"/>
      <c r="F6" s="20"/>
      <c r="G6" s="18"/>
      <c r="K6" s="20"/>
      <c r="L6" s="18"/>
    </row>
    <row r="7" spans="1:14" x14ac:dyDescent="0.25">
      <c r="A7" s="58" t="s">
        <v>4</v>
      </c>
      <c r="B7" s="32" t="s">
        <v>58</v>
      </c>
      <c r="C7" s="47">
        <f>IF(B7="Incomplete",0,IF(B7="Grid power is available.",1,IF(B7="Grid power is unavailable but generator power is available with sufficient access to fuel.",2,IF(B7="Neither grid nor generator power is available.",4,"ERROR"))))</f>
        <v>0</v>
      </c>
      <c r="D7" s="13"/>
      <c r="F7" s="58" t="s">
        <v>4</v>
      </c>
      <c r="G7" s="32" t="s">
        <v>58</v>
      </c>
      <c r="H7" s="47">
        <f>IF(G7="Incomplete",0,IF(G7="Grid power is available.",1,IF(G7="Grid power is unavailable but generator power is available with sufficient access to fuel.",2,IF(G7="Neither grid nor generator power is available.",4,"ERROR"))))</f>
        <v>0</v>
      </c>
      <c r="I7" s="47"/>
      <c r="K7" s="58" t="s">
        <v>4</v>
      </c>
      <c r="L7" s="32" t="s">
        <v>58</v>
      </c>
      <c r="M7" s="47">
        <f>IF(L7="Incomplete",0,IF(L7="Grid power is available.",1,IF(L7="Grid power is unavailable but generator power is available with sufficient access to fuel.",2,IF(L7="Neither grid nor generator power is available.",4,"ERROR"))))</f>
        <v>0</v>
      </c>
      <c r="N7" s="47"/>
    </row>
    <row r="8" spans="1:14" x14ac:dyDescent="0.25">
      <c r="A8" s="20"/>
      <c r="B8" s="18"/>
      <c r="F8" s="20"/>
      <c r="G8" s="18"/>
      <c r="K8" s="20"/>
      <c r="L8" s="18"/>
    </row>
    <row r="9" spans="1:14" ht="45" customHeight="1" x14ac:dyDescent="0.25">
      <c r="A9" s="93" t="s">
        <v>0</v>
      </c>
      <c r="B9" s="21" t="s">
        <v>58</v>
      </c>
      <c r="C9" s="47">
        <f>IF(B9="Incomplete",0,IF(B9="Sufficient medical staff is available now.",1,IF(B9="Sufficient medical staff will be available in 48 hours.",2,IF(B9="Sufficient medical staff is not available locally.",3,"ERROR"))))</f>
        <v>0</v>
      </c>
      <c r="D9" s="13"/>
      <c r="F9" s="93" t="s">
        <v>0</v>
      </c>
      <c r="G9" s="21" t="s">
        <v>58</v>
      </c>
      <c r="H9" s="47">
        <f>IF(G9="Incomplete",0,IF(G9="Sufficient medical staff is available now.",1,IF(G9="Sufficient medical staff will be available in 48 hours.",2,IF(G9="Sufficient medical staff is not available locally.",3,"ERROR"))))</f>
        <v>0</v>
      </c>
      <c r="I9" s="47"/>
      <c r="K9" s="93" t="s">
        <v>0</v>
      </c>
      <c r="L9" s="21" t="s">
        <v>58</v>
      </c>
      <c r="M9" s="47">
        <f>IF(L9="Incomplete",0,IF(L9="Sufficient medical staff is available now.",1,IF(L9="Sufficient medical staff will be available in 48 hours.",2,IF(L9="Sufficient medical staff is not available locally.",3,"ERROR"))))</f>
        <v>0</v>
      </c>
      <c r="N9" s="47"/>
    </row>
    <row r="10" spans="1:14" ht="30" customHeight="1" x14ac:dyDescent="0.25">
      <c r="A10" s="93"/>
      <c r="B10" s="21" t="s">
        <v>58</v>
      </c>
      <c r="C10" s="47">
        <f>IF(B10="Incomplete",0,IF(B10="Staff can access available sites on their own.",1,IF(B10="Staff can access available sites with assistance (group transportation or escorts).",2,IF(B10="Staff cannot access available sites.",4,"ERROR"))))</f>
        <v>0</v>
      </c>
      <c r="D10" s="13"/>
      <c r="F10" s="93"/>
      <c r="G10" s="21" t="s">
        <v>58</v>
      </c>
      <c r="H10" s="47">
        <f>IF(G10="Incomplete",0,IF(G10="Staff can access available sites on their own.",1,IF(G10="Staff can access available sites with assistance (group transportation or escorts).",2,IF(G10="Staff cannot access available sites.",4,"ERROR"))))</f>
        <v>0</v>
      </c>
      <c r="I10" s="47"/>
      <c r="K10" s="93"/>
      <c r="L10" s="21" t="s">
        <v>58</v>
      </c>
      <c r="M10" s="47">
        <f>IF(L10="Incomplete",0,IF(L10="Staff can access available sites on their own.",1,IF(L10="Staff can access available sites with assistance (group transportation or escorts).",2,IF(L10="Staff cannot access available sites.",4,"ERROR"))))</f>
        <v>0</v>
      </c>
      <c r="N10" s="47"/>
    </row>
    <row r="11" spans="1:14" x14ac:dyDescent="0.25">
      <c r="A11" s="20"/>
      <c r="B11" s="18"/>
      <c r="F11" s="20"/>
      <c r="G11" s="18"/>
      <c r="K11" s="20"/>
      <c r="L11" s="18"/>
    </row>
    <row r="12" spans="1:14" ht="30" customHeight="1" x14ac:dyDescent="0.25">
      <c r="A12" s="93" t="s">
        <v>1</v>
      </c>
      <c r="B12" s="21" t="s">
        <v>58</v>
      </c>
      <c r="C12" s="47">
        <f>IF(B12="Incomplete",0,IF(B12="Medical suppliers are able to move supplies to sites quickly.",1,IF(B12="Medical suppliers are able to move supplies to sites within 48 hours.",2,IF(B12="Medical suppliers are either not operational or are unable to move supplies to sites.",4,"ERROR"))))</f>
        <v>0</v>
      </c>
      <c r="D12" s="13"/>
      <c r="F12" s="93" t="s">
        <v>1</v>
      </c>
      <c r="G12" s="21" t="s">
        <v>58</v>
      </c>
      <c r="H12" s="47">
        <f>IF(G12="Incomplete",0,IF(G12="Medical suppliers are able to move supplies to sites quickly.",1,IF(G12="Medical suppliers are able to move supplies to sites within 48 hours.",2,IF(G12="Medical suppliers are either not operational or are unable to move supplies to sites.",4,"ERROR"))))</f>
        <v>0</v>
      </c>
      <c r="I12" s="47"/>
      <c r="K12" s="93" t="s">
        <v>1</v>
      </c>
      <c r="L12" s="21" t="s">
        <v>58</v>
      </c>
      <c r="M12" s="47">
        <f>IF(L12="Incomplete",0,IF(L12="Medical suppliers are able to move supplies to sites quickly.",1,IF(L12="Medical suppliers are able to move supplies to sites within 48 hours.",2,IF(L12="Medical suppliers are either not operational or are unable to move supplies to sites.",4,"ERROR"))))</f>
        <v>0</v>
      </c>
      <c r="N12" s="47"/>
    </row>
    <row r="13" spans="1:14" ht="30" customHeight="1" x14ac:dyDescent="0.25">
      <c r="A13" s="93"/>
      <c r="B13" s="21" t="s">
        <v>58</v>
      </c>
      <c r="C13" s="47">
        <f>IF(B13="Incomplete",0,IF(B13="Local EOCs can coordinate ACF/FMS non-medical logistical needs.",1,IF(B13="Local EOCs can coordinate some ACF/FMS non-medical logistical support.",2,IF(B13="Local EOCs cannot coordinate any ACF/FMS non-medical logistical needs.",3,"ERROR"))))</f>
        <v>0</v>
      </c>
      <c r="D13" s="13"/>
      <c r="F13" s="93"/>
      <c r="G13" s="21" t="s">
        <v>58</v>
      </c>
      <c r="H13" s="47">
        <f>IF(G13="Incomplete",0,IF(G13="Local EOCs can coordinate ACF/FMS non-medical logistical needs.",1,IF(G13="Local EOCs can coordinate some ACF/FMS non-medical logistical support.",2,IF(G13="Local EOCs cannot coordinate any ACF/FMS non-medical logistical needs.",3,"ERROR"))))</f>
        <v>0</v>
      </c>
      <c r="I13" s="47"/>
      <c r="K13" s="93"/>
      <c r="L13" s="21" t="s">
        <v>58</v>
      </c>
      <c r="M13" s="47">
        <f>IF(L13="Incomplete",0,IF(L13="Local EOCs can coordinate ACF/FMS non-medical logistical needs.",1,IF(L13="Local EOCs can coordinate some ACF/FMS non-medical logistical support.",2,IF(L13="Local EOCs cannot coordinate any ACF/FMS non-medical logistical needs.",3,"ERROR"))))</f>
        <v>0</v>
      </c>
      <c r="N13" s="47"/>
    </row>
    <row r="14" spans="1:14" x14ac:dyDescent="0.25">
      <c r="A14" s="16"/>
      <c r="B14" s="4"/>
      <c r="F14" s="16"/>
      <c r="G14" s="4"/>
      <c r="K14" s="16"/>
      <c r="L14" s="4"/>
    </row>
    <row r="15" spans="1:14" ht="30" x14ac:dyDescent="0.25">
      <c r="A15" s="24" t="s">
        <v>9</v>
      </c>
      <c r="B15" s="56" t="s">
        <v>58</v>
      </c>
      <c r="C15" s="57"/>
      <c r="D15" s="13"/>
      <c r="F15" s="24" t="s">
        <v>9</v>
      </c>
      <c r="G15" s="56" t="s">
        <v>58</v>
      </c>
      <c r="H15" s="57"/>
      <c r="I15" s="47"/>
      <c r="K15" s="24" t="s">
        <v>9</v>
      </c>
      <c r="L15" s="56" t="s">
        <v>58</v>
      </c>
      <c r="M15" s="57"/>
      <c r="N15" s="47"/>
    </row>
    <row r="16" spans="1:14" x14ac:dyDescent="0.25">
      <c r="A16" s="16"/>
      <c r="B16" s="4"/>
      <c r="F16" s="16"/>
      <c r="G16" s="4"/>
      <c r="K16" s="16"/>
      <c r="L16" s="4"/>
    </row>
    <row r="17" spans="1:12" x14ac:dyDescent="0.25">
      <c r="A17" s="38"/>
      <c r="B17" s="14" t="s">
        <v>13</v>
      </c>
      <c r="F17" s="38"/>
      <c r="G17" s="14" t="s">
        <v>13</v>
      </c>
      <c r="K17" s="38"/>
      <c r="L17" s="14" t="s">
        <v>13</v>
      </c>
    </row>
    <row r="18" spans="1:12" x14ac:dyDescent="0.25">
      <c r="A18" s="39"/>
      <c r="B18" s="14" t="s">
        <v>51</v>
      </c>
      <c r="F18" s="39"/>
      <c r="G18" s="14" t="s">
        <v>51</v>
      </c>
      <c r="K18" s="39"/>
      <c r="L18" s="14" t="s">
        <v>51</v>
      </c>
    </row>
    <row r="19" spans="1:12" x14ac:dyDescent="0.25">
      <c r="A19" s="40"/>
      <c r="B19" s="14" t="s">
        <v>52</v>
      </c>
      <c r="F19" s="40"/>
      <c r="G19" s="14" t="s">
        <v>52</v>
      </c>
      <c r="K19" s="40"/>
      <c r="L19" s="14" t="s">
        <v>52</v>
      </c>
    </row>
    <row r="20" spans="1:12" x14ac:dyDescent="0.25">
      <c r="A20" s="41"/>
      <c r="B20" s="14" t="s">
        <v>11</v>
      </c>
      <c r="F20" s="41"/>
      <c r="G20" s="14" t="s">
        <v>11</v>
      </c>
      <c r="K20" s="41"/>
      <c r="L20" s="14" t="s">
        <v>11</v>
      </c>
    </row>
    <row r="21" spans="1:12" x14ac:dyDescent="0.25">
      <c r="A21" s="16"/>
      <c r="B21" s="4"/>
      <c r="F21" s="16"/>
      <c r="G21" s="4"/>
      <c r="K21" s="16"/>
      <c r="L21" s="4"/>
    </row>
    <row r="22" spans="1:12" x14ac:dyDescent="0.25">
      <c r="A22" s="92"/>
      <c r="B22" s="92"/>
      <c r="F22" s="92"/>
      <c r="G22" s="92"/>
      <c r="K22" s="92"/>
      <c r="L22" s="92"/>
    </row>
    <row r="23" spans="1:12" x14ac:dyDescent="0.25">
      <c r="A23" s="16"/>
      <c r="B23" s="4"/>
      <c r="F23" s="16"/>
      <c r="G23" s="4"/>
      <c r="K23" s="16"/>
      <c r="L23" s="4"/>
    </row>
    <row r="24" spans="1:12" x14ac:dyDescent="0.25">
      <c r="A24" s="6"/>
      <c r="B24" s="4"/>
      <c r="F24" s="6"/>
      <c r="G24" s="4"/>
      <c r="K24" s="6"/>
      <c r="L24" s="4"/>
    </row>
    <row r="25" spans="1:12" x14ac:dyDescent="0.25">
      <c r="A25" s="7"/>
      <c r="B25" s="4"/>
      <c r="F25" s="7"/>
      <c r="G25" s="4"/>
      <c r="K25" s="7"/>
      <c r="L25" s="4"/>
    </row>
    <row r="26" spans="1:12" x14ac:dyDescent="0.25">
      <c r="A26" s="5"/>
      <c r="B26" s="4"/>
      <c r="F26" s="5"/>
      <c r="G26" s="4"/>
      <c r="K26" s="5"/>
      <c r="L26" s="4"/>
    </row>
    <row r="27" spans="1:12" x14ac:dyDescent="0.25">
      <c r="A27" s="5"/>
      <c r="B27" s="4"/>
      <c r="F27" s="5"/>
      <c r="G27" s="4"/>
      <c r="K27" s="5"/>
      <c r="L27" s="4"/>
    </row>
    <row r="28" spans="1:12" x14ac:dyDescent="0.25">
      <c r="A28" s="5"/>
      <c r="B28" s="4"/>
      <c r="F28" s="5"/>
      <c r="G28" s="4"/>
      <c r="K28" s="5"/>
      <c r="L28" s="4"/>
    </row>
    <row r="29" spans="1:12" x14ac:dyDescent="0.25">
      <c r="A29" s="5"/>
      <c r="B29" s="4"/>
      <c r="F29" s="5"/>
      <c r="G29" s="4"/>
      <c r="K29" s="5"/>
      <c r="L29" s="4"/>
    </row>
    <row r="30" spans="1:12" x14ac:dyDescent="0.25">
      <c r="A30" s="6"/>
      <c r="B30" s="4"/>
      <c r="F30" s="6"/>
      <c r="G30" s="4"/>
      <c r="K30" s="6"/>
      <c r="L30" s="4"/>
    </row>
    <row r="31" spans="1:12" x14ac:dyDescent="0.25">
      <c r="A31" s="6"/>
      <c r="B31" s="4"/>
      <c r="F31" s="6"/>
      <c r="G31" s="4"/>
      <c r="K31" s="6"/>
      <c r="L31" s="4"/>
    </row>
    <row r="32" spans="1:12" x14ac:dyDescent="0.25">
      <c r="A32" s="5"/>
      <c r="B32" s="4"/>
      <c r="F32" s="5"/>
      <c r="G32" s="4"/>
      <c r="K32" s="5"/>
      <c r="L32" s="4"/>
    </row>
    <row r="33" spans="1:12" x14ac:dyDescent="0.25">
      <c r="A33" s="6"/>
      <c r="B33" s="4"/>
      <c r="F33" s="6"/>
      <c r="G33" s="4"/>
      <c r="K33" s="6"/>
      <c r="L33" s="4"/>
    </row>
    <row r="34" spans="1:12" x14ac:dyDescent="0.25">
      <c r="A34" s="5"/>
      <c r="B34" s="4"/>
      <c r="F34" s="5"/>
      <c r="G34" s="4"/>
      <c r="K34" s="5"/>
      <c r="L34" s="4"/>
    </row>
    <row r="35" spans="1:12" x14ac:dyDescent="0.25">
      <c r="A35" s="6"/>
      <c r="B35" s="4"/>
      <c r="F35" s="6"/>
      <c r="G35" s="4"/>
      <c r="K35" s="6"/>
      <c r="L35" s="4"/>
    </row>
    <row r="36" spans="1:12" x14ac:dyDescent="0.25">
      <c r="A36" s="6"/>
      <c r="B36" s="4"/>
      <c r="F36" s="6"/>
      <c r="G36" s="4"/>
      <c r="K36" s="6"/>
      <c r="L36" s="4"/>
    </row>
    <row r="37" spans="1:12" x14ac:dyDescent="0.25">
      <c r="A37" s="5"/>
      <c r="B37" s="4"/>
      <c r="F37" s="5"/>
      <c r="G37" s="4"/>
      <c r="K37" s="5"/>
      <c r="L37" s="4"/>
    </row>
    <row r="38" spans="1:12" x14ac:dyDescent="0.25">
      <c r="A38" s="6"/>
      <c r="B38" s="4"/>
      <c r="F38" s="6"/>
      <c r="G38" s="4"/>
      <c r="K38" s="6"/>
      <c r="L38" s="4"/>
    </row>
    <row r="39" spans="1:12" x14ac:dyDescent="0.25">
      <c r="A39" s="6"/>
      <c r="B39" s="4"/>
      <c r="F39" s="6"/>
      <c r="G39" s="4"/>
      <c r="K39" s="6"/>
      <c r="L39" s="4"/>
    </row>
    <row r="40" spans="1:12" x14ac:dyDescent="0.25">
      <c r="A40" s="5"/>
      <c r="B40" s="4"/>
      <c r="F40" s="5"/>
      <c r="G40" s="4"/>
      <c r="K40" s="5"/>
      <c r="L40" s="4"/>
    </row>
    <row r="41" spans="1:12" x14ac:dyDescent="0.25">
      <c r="A41" s="6"/>
      <c r="B41" s="4"/>
      <c r="F41" s="6"/>
      <c r="G41" s="4"/>
      <c r="K41" s="6"/>
      <c r="L41" s="4"/>
    </row>
    <row r="42" spans="1:12" x14ac:dyDescent="0.25">
      <c r="A42" s="6"/>
      <c r="B42" s="4"/>
      <c r="F42" s="6"/>
      <c r="G42" s="4"/>
      <c r="K42" s="6"/>
      <c r="L42" s="4"/>
    </row>
    <row r="43" spans="1:12" x14ac:dyDescent="0.25">
      <c r="A43" s="4"/>
      <c r="B43" s="4"/>
      <c r="F43" s="4"/>
      <c r="G43" s="4"/>
      <c r="K43" s="4"/>
      <c r="L43" s="4"/>
    </row>
    <row r="44" spans="1:12" x14ac:dyDescent="0.25">
      <c r="A44" s="7"/>
      <c r="B44" s="7"/>
      <c r="F44" s="7"/>
      <c r="G44" s="7"/>
      <c r="K44" s="7"/>
      <c r="L44" s="7"/>
    </row>
    <row r="45" spans="1:12" x14ac:dyDescent="0.25">
      <c r="A45" s="4"/>
      <c r="B45" s="4"/>
      <c r="F45" s="4"/>
      <c r="G45" s="4"/>
      <c r="K45" s="4"/>
      <c r="L45" s="4"/>
    </row>
    <row r="46" spans="1:12" x14ac:dyDescent="0.25">
      <c r="A46" s="4"/>
      <c r="B46" s="4"/>
      <c r="F46" s="4"/>
      <c r="G46" s="4"/>
      <c r="K46" s="4"/>
      <c r="L46" s="4"/>
    </row>
    <row r="47" spans="1:12" x14ac:dyDescent="0.25">
      <c r="A47" s="4"/>
      <c r="B47" s="4"/>
      <c r="F47" s="4"/>
      <c r="G47" s="4"/>
      <c r="K47" s="4"/>
      <c r="L47" s="4"/>
    </row>
    <row r="48" spans="1:12" x14ac:dyDescent="0.25">
      <c r="A48" s="4"/>
      <c r="B48" s="4"/>
      <c r="F48" s="4"/>
      <c r="G48" s="4"/>
      <c r="K48" s="4"/>
      <c r="L48" s="4"/>
    </row>
  </sheetData>
  <mergeCells count="10">
    <mergeCell ref="A1:B1"/>
    <mergeCell ref="A9:A10"/>
    <mergeCell ref="A22:B22"/>
    <mergeCell ref="A12:A13"/>
    <mergeCell ref="F9:F10"/>
    <mergeCell ref="K9:K10"/>
    <mergeCell ref="F12:F13"/>
    <mergeCell ref="K12:K13"/>
    <mergeCell ref="F22:G22"/>
    <mergeCell ref="K22:L22"/>
  </mergeCells>
  <conditionalFormatting sqref="B5:B6">
    <cfRule type="beginsWith" dxfId="200" priority="62" operator="beginsWith" text="Neither potable water">
      <formula>LEFT(B5,LEN("Neither potable water"))="Neither potable water"</formula>
    </cfRule>
    <cfRule type="beginsWith" dxfId="199" priority="63" operator="beginsWith" text="Potable water can be delivered">
      <formula>LEFT(B5,LEN("Potable water can be delivered"))="Potable water can be delivered"</formula>
    </cfRule>
    <cfRule type="beginsWith" dxfId="198" priority="64" operator="beginsWith" text="Potable water is available">
      <formula>LEFT(B5,LEN("Potable water is available"))="Potable water is available"</formula>
    </cfRule>
  </conditionalFormatting>
  <conditionalFormatting sqref="B7:B8">
    <cfRule type="beginsWith" dxfId="197" priority="59" operator="beginsWith" text="Neither grid nor generator">
      <formula>LEFT(B7,LEN("Neither grid nor generator"))="Neither grid nor generator"</formula>
    </cfRule>
    <cfRule type="beginsWith" dxfId="196" priority="60" operator="beginsWith" text="Grid power is unavailable but">
      <formula>LEFT(B7,LEN("Grid power is unavailable but"))="Grid power is unavailable but"</formula>
    </cfRule>
    <cfRule type="beginsWith" dxfId="195" priority="61" operator="beginsWith" text="Grid power is available.">
      <formula>LEFT(B7,LEN("Grid power is available."))="Grid power is available."</formula>
    </cfRule>
  </conditionalFormatting>
  <conditionalFormatting sqref="B9">
    <cfRule type="beginsWith" dxfId="194" priority="56" operator="beginsWith" text="Sufficient medical staff is not">
      <formula>LEFT(B9,LEN("Sufficient medical staff is not"))="Sufficient medical staff is not"</formula>
    </cfRule>
    <cfRule type="beginsWith" dxfId="193" priority="57" operator="beginsWith" text="Sufficient medical staff will be">
      <formula>LEFT(B9,LEN("Sufficient medical staff will be"))="Sufficient medical staff will be"</formula>
    </cfRule>
    <cfRule type="beginsWith" dxfId="192" priority="58" operator="beginsWith" text="Sufficient medical staff is available now">
      <formula>LEFT(B9,LEN("Sufficient medical staff is available now"))="Sufficient medical staff is available now"</formula>
    </cfRule>
  </conditionalFormatting>
  <conditionalFormatting sqref="B10">
    <cfRule type="beginsWith" dxfId="191" priority="53" operator="beginsWith" text="Staff cannot">
      <formula>LEFT(B10,LEN("Staff cannot"))="Staff cannot"</formula>
    </cfRule>
    <cfRule type="beginsWith" dxfId="190" priority="54" operator="beginsWith" text="Staff can access available sites with assistance">
      <formula>LEFT(B10,LEN("Staff can access available sites with assistance"))="Staff can access available sites with assistance"</formula>
    </cfRule>
    <cfRule type="beginsWith" dxfId="189" priority="55" operator="beginsWith" text="Staff can access available sites on their own">
      <formula>LEFT(B10,LEN("Staff can access available sites on their own"))="Staff can access available sites on their own"</formula>
    </cfRule>
  </conditionalFormatting>
  <conditionalFormatting sqref="B12">
    <cfRule type="beginsWith" dxfId="188" priority="50" operator="beginsWith" text="Medical suppliers are either ">
      <formula>LEFT(B12,LEN("Medical suppliers are either "))="Medical suppliers are either "</formula>
    </cfRule>
    <cfRule type="containsText" dxfId="187" priority="51" operator="containsText" text="48 hours">
      <formula>NOT(ISERROR(SEARCH("48 hours",B12)))</formula>
    </cfRule>
    <cfRule type="beginsWith" dxfId="186" priority="52" operator="beginsWith" text="Medical suppliers are able to move supplies to sites quickly.">
      <formula>LEFT(B12,LEN("Medical suppliers are able to move supplies to sites quickly."))="Medical suppliers are able to move supplies to sites quickly."</formula>
    </cfRule>
  </conditionalFormatting>
  <conditionalFormatting sqref="B13">
    <cfRule type="beginsWith" dxfId="185" priority="47" operator="beginsWith" text="Local EOCs cannot">
      <formula>LEFT(B13,LEN("Local EOCs cannot"))="Local EOCs cannot"</formula>
    </cfRule>
    <cfRule type="containsText" dxfId="184" priority="48" operator="containsText" text="Local EOCs can coordinate some">
      <formula>NOT(ISERROR(SEARCH("Local EOCs can coordinate some",B13)))</formula>
    </cfRule>
    <cfRule type="beginsWith" dxfId="183" priority="49" operator="beginsWith" text="Local EOCs can coordinate ACF">
      <formula>LEFT(B13,LEN("Local EOCs can coordinate ACF"))="Local EOCs can coordinate ACF"</formula>
    </cfRule>
  </conditionalFormatting>
  <conditionalFormatting sqref="B3">
    <cfRule type="beginsWith" dxfId="182" priority="65" operator="beginsWith" text="Site is not structurally sound">
      <formula>LEFT(B3,LEN("Site is not structurally sound"))="Site is not structurally sound"</formula>
    </cfRule>
    <cfRule type="beginsWith" dxfId="181" priority="66" operator="beginsWith" text="Site has yet to be assessed">
      <formula>LEFT(B3,LEN("Site has yet to be assessed"))="Site has yet to be assessed"</formula>
    </cfRule>
    <cfRule type="beginsWith" dxfId="180" priority="67" operator="beginsWith" text="Site assessed structurally sound">
      <formula>LEFT(B3,LEN("Site assessed structurally sound"))="Site assessed structurally sound"</formula>
    </cfRule>
  </conditionalFormatting>
  <conditionalFormatting sqref="G5:G6">
    <cfRule type="beginsWith" dxfId="179" priority="41" operator="beginsWith" text="Neither potable water">
      <formula>LEFT(G5,LEN("Neither potable water"))="Neither potable water"</formula>
    </cfRule>
    <cfRule type="beginsWith" dxfId="178" priority="42" operator="beginsWith" text="Potable water can be delivered">
      <formula>LEFT(G5,LEN("Potable water can be delivered"))="Potable water can be delivered"</formula>
    </cfRule>
    <cfRule type="beginsWith" dxfId="177" priority="43" operator="beginsWith" text="Potable water is available">
      <formula>LEFT(G5,LEN("Potable water is available"))="Potable water is available"</formula>
    </cfRule>
  </conditionalFormatting>
  <conditionalFormatting sqref="G7:G8">
    <cfRule type="beginsWith" dxfId="176" priority="38" operator="beginsWith" text="Neither grid nor generator">
      <formula>LEFT(G7,LEN("Neither grid nor generator"))="Neither grid nor generator"</formula>
    </cfRule>
    <cfRule type="beginsWith" dxfId="175" priority="39" operator="beginsWith" text="Grid power is unavailable but">
      <formula>LEFT(G7,LEN("Grid power is unavailable but"))="Grid power is unavailable but"</formula>
    </cfRule>
    <cfRule type="beginsWith" dxfId="174" priority="40" operator="beginsWith" text="Grid power is available.">
      <formula>LEFT(G7,LEN("Grid power is available."))="Grid power is available."</formula>
    </cfRule>
  </conditionalFormatting>
  <conditionalFormatting sqref="G9">
    <cfRule type="beginsWith" dxfId="173" priority="35" operator="beginsWith" text="Sufficient medical staff is not">
      <formula>LEFT(G9,LEN("Sufficient medical staff is not"))="Sufficient medical staff is not"</formula>
    </cfRule>
    <cfRule type="beginsWith" dxfId="172" priority="36" operator="beginsWith" text="Sufficient medical staff will be">
      <formula>LEFT(G9,LEN("Sufficient medical staff will be"))="Sufficient medical staff will be"</formula>
    </cfRule>
    <cfRule type="beginsWith" dxfId="171" priority="37" operator="beginsWith" text="Sufficient medical staff is available now">
      <formula>LEFT(G9,LEN("Sufficient medical staff is available now"))="Sufficient medical staff is available now"</formula>
    </cfRule>
  </conditionalFormatting>
  <conditionalFormatting sqref="G10">
    <cfRule type="beginsWith" dxfId="170" priority="32" operator="beginsWith" text="Staff cannot">
      <formula>LEFT(G10,LEN("Staff cannot"))="Staff cannot"</formula>
    </cfRule>
    <cfRule type="beginsWith" dxfId="169" priority="33" operator="beginsWith" text="Staff can access available sites with assistance">
      <formula>LEFT(G10,LEN("Staff can access available sites with assistance"))="Staff can access available sites with assistance"</formula>
    </cfRule>
    <cfRule type="beginsWith" dxfId="168" priority="34" operator="beginsWith" text="Staff can access available sites on their own">
      <formula>LEFT(G10,LEN("Staff can access available sites on their own"))="Staff can access available sites on their own"</formula>
    </cfRule>
  </conditionalFormatting>
  <conditionalFormatting sqref="G12">
    <cfRule type="beginsWith" dxfId="167" priority="29" operator="beginsWith" text="Medical suppliers are either ">
      <formula>LEFT(G12,LEN("Medical suppliers are either "))="Medical suppliers are either "</formula>
    </cfRule>
    <cfRule type="containsText" dxfId="166" priority="30" operator="containsText" text="48 hours">
      <formula>NOT(ISERROR(SEARCH("48 hours",G12)))</formula>
    </cfRule>
    <cfRule type="beginsWith" dxfId="165" priority="31" operator="beginsWith" text="Medical suppliers are able to move supplies to sites quickly">
      <formula>LEFT(G12,LEN("Medical suppliers are able to move supplies to sites quickly"))="Medical suppliers are able to move supplies to sites quickly"</formula>
    </cfRule>
  </conditionalFormatting>
  <conditionalFormatting sqref="G13">
    <cfRule type="beginsWith" dxfId="164" priority="26" operator="beginsWith" text="Local EOCs cannot">
      <formula>LEFT(G13,LEN("Local EOCs cannot"))="Local EOCs cannot"</formula>
    </cfRule>
    <cfRule type="beginsWith" dxfId="163" priority="27" operator="beginsWith" text="Local EOCs can coordinate some">
      <formula>LEFT(G13,LEN("Local EOCs can coordinate some"))="Local EOCs can coordinate some"</formula>
    </cfRule>
    <cfRule type="beginsWith" dxfId="162" priority="28" operator="beginsWith" text="Local EOCs can coordinate ACF">
      <formula>LEFT(G13,LEN("Local EOCs can coordinate ACF"))="Local EOCs can coordinate ACF"</formula>
    </cfRule>
  </conditionalFormatting>
  <conditionalFormatting sqref="G3">
    <cfRule type="containsText" dxfId="161" priority="3" operator="containsText" text="Incomplete">
      <formula>NOT(ISERROR(SEARCH("Incomplete",G3)))</formula>
    </cfRule>
    <cfRule type="beginsWith" dxfId="160" priority="44" operator="beginsWith" text="Site is not structurally sound">
      <formula>LEFT(G3,LEN("Site is not structurally sound"))="Site is not structurally sound"</formula>
    </cfRule>
    <cfRule type="beginsWith" dxfId="159" priority="45" operator="beginsWith" text="Site has yet to be assessed">
      <formula>LEFT(G3,LEN("Site has yet to be assessed"))="Site has yet to be assessed"</formula>
    </cfRule>
    <cfRule type="beginsWith" dxfId="158" priority="46" operator="beginsWith" text="Site assessed structurally sound">
      <formula>LEFT(G3,LEN("Site assessed structurally sound"))="Site assessed structurally sound"</formula>
    </cfRule>
  </conditionalFormatting>
  <conditionalFormatting sqref="L5:L6">
    <cfRule type="beginsWith" dxfId="157" priority="20" operator="beginsWith" text="Neither potable water">
      <formula>LEFT(L5,LEN("Neither potable water"))="Neither potable water"</formula>
    </cfRule>
    <cfRule type="beginsWith" dxfId="156" priority="21" operator="beginsWith" text="Potable water can be delivered">
      <formula>LEFT(L5,LEN("Potable water can be delivered"))="Potable water can be delivered"</formula>
    </cfRule>
    <cfRule type="beginsWith" dxfId="155" priority="22" operator="beginsWith" text="Potable water is available">
      <formula>LEFT(L5,LEN("Potable water is available"))="Potable water is available"</formula>
    </cfRule>
  </conditionalFormatting>
  <conditionalFormatting sqref="L7:L8">
    <cfRule type="beginsWith" dxfId="154" priority="17" operator="beginsWith" text="Neither grid nor generator">
      <formula>LEFT(L7,LEN("Neither grid nor generator"))="Neither grid nor generator"</formula>
    </cfRule>
    <cfRule type="beginsWith" dxfId="153" priority="18" operator="beginsWith" text="Grid power is unavailable but">
      <formula>LEFT(L7,LEN("Grid power is unavailable but"))="Grid power is unavailable but"</formula>
    </cfRule>
    <cfRule type="beginsWith" dxfId="152" priority="19" operator="beginsWith" text="Grid power is available.">
      <formula>LEFT(L7,LEN("Grid power is available."))="Grid power is available."</formula>
    </cfRule>
  </conditionalFormatting>
  <conditionalFormatting sqref="L9">
    <cfRule type="beginsWith" dxfId="151" priority="14" operator="beginsWith" text="Sufficient medical staff is not">
      <formula>LEFT(L9,LEN("Sufficient medical staff is not"))="Sufficient medical staff is not"</formula>
    </cfRule>
    <cfRule type="beginsWith" dxfId="150" priority="15" operator="beginsWith" text="Sufficient medical staff will be">
      <formula>LEFT(L9,LEN("Sufficient medical staff will be"))="Sufficient medical staff will be"</formula>
    </cfRule>
    <cfRule type="beginsWith" dxfId="149" priority="16" operator="beginsWith" text="Sufficient medical staff is available now.">
      <formula>LEFT(L9,LEN("Sufficient medical staff is available now."))="Sufficient medical staff is available now."</formula>
    </cfRule>
  </conditionalFormatting>
  <conditionalFormatting sqref="L10">
    <cfRule type="beginsWith" dxfId="148" priority="11" operator="beginsWith" text="Staff cannot">
      <formula>LEFT(L10,LEN("Staff cannot"))="Staff cannot"</formula>
    </cfRule>
    <cfRule type="beginsWith" dxfId="147" priority="12" operator="beginsWith" text="Staff can access available sites with assistance">
      <formula>LEFT(L10,LEN("Staff can access available sites with assistance"))="Staff can access available sites with assistance"</formula>
    </cfRule>
    <cfRule type="beginsWith" dxfId="146" priority="13" operator="beginsWith" text="Staff can access available sites on their own">
      <formula>LEFT(L10,LEN("Staff can access available sites on their own"))="Staff can access available sites on their own"</formula>
    </cfRule>
  </conditionalFormatting>
  <conditionalFormatting sqref="L12">
    <cfRule type="beginsWith" dxfId="145" priority="8" operator="beginsWith" text="Medical suppliers are either ">
      <formula>LEFT(L12,LEN("Medical suppliers are either "))="Medical suppliers are either "</formula>
    </cfRule>
    <cfRule type="containsText" dxfId="144" priority="9" operator="containsText" text="48 hours">
      <formula>NOT(ISERROR(SEARCH("48 hours",L12)))</formula>
    </cfRule>
    <cfRule type="beginsWith" dxfId="143" priority="10" operator="beginsWith" text="Medical suppliers are able to move supplies to sites quickly">
      <formula>LEFT(L12,LEN("Medical suppliers are able to move supplies to sites quickly"))="Medical suppliers are able to move supplies to sites quickly"</formula>
    </cfRule>
  </conditionalFormatting>
  <conditionalFormatting sqref="L13">
    <cfRule type="beginsWith" dxfId="142" priority="5" operator="beginsWith" text="Local EOCs cannot">
      <formula>LEFT(L13,LEN("Local EOCs cannot"))="Local EOCs cannot"</formula>
    </cfRule>
    <cfRule type="beginsWith" dxfId="141" priority="6" operator="beginsWith" text="Local EOCs can coordinate some">
      <formula>LEFT(L13,LEN("Local EOCs can coordinate some"))="Local EOCs can coordinate some"</formula>
    </cfRule>
    <cfRule type="beginsWith" dxfId="140" priority="7" operator="beginsWith" text="Local EOCs can coordinate ACF">
      <formula>LEFT(L13,LEN("Local EOCs can coordinate ACF"))="Local EOCs can coordinate ACF"</formula>
    </cfRule>
  </conditionalFormatting>
  <conditionalFormatting sqref="L3">
    <cfRule type="containsText" dxfId="139" priority="2" operator="containsText" text="Incomplete">
      <formula>NOT(ISERROR(SEARCH("Incomplete",L3)))</formula>
    </cfRule>
    <cfRule type="beginsWith" dxfId="138" priority="23" operator="beginsWith" text="Site is not structurally sound">
      <formula>LEFT(L3,LEN("Site is not structurally sound"))="Site is not structurally sound"</formula>
    </cfRule>
    <cfRule type="beginsWith" dxfId="137" priority="24" operator="beginsWith" text="Site has yet to be assessed">
      <formula>LEFT(L3,LEN("Site has yet to be assessed"))="Site has yet to be assessed"</formula>
    </cfRule>
    <cfRule type="beginsWith" dxfId="136" priority="25" operator="beginsWith" text="Site assessed structurally sound">
      <formula>LEFT(L3,LEN("Site assessed structurally sound"))="Site assessed structurally sound"</formula>
    </cfRule>
  </conditionalFormatting>
  <conditionalFormatting sqref="L7 G7 B7">
    <cfRule type="containsText" dxfId="135" priority="1" operator="containsText" text="Incomplete">
      <formula>NOT(ISERROR(SEARCH("Incomplete",B7)))</formula>
    </cfRule>
  </conditionalFormatting>
  <dataValidations count="8">
    <dataValidation type="list" showInputMessage="1" showErrorMessage="1" sqref="B15 G15 L15">
      <formula1>"Incomplete, Fewer than 100, 101-250, More than 250"</formula1>
    </dataValidation>
    <dataValidation type="list" allowBlank="1" showInputMessage="1" showErrorMessage="1" sqref="L12 B12 G12">
      <formula1>"Incomplete, Medical suppliers are able to move supplies to sites quickly., Medical suppliers are able to move supplies to sites within 48 hours., Medical suppliers are either not operational or are unable to move supplies to sites."</formula1>
    </dataValidation>
    <dataValidation type="list" allowBlank="1" showInputMessage="1" showErrorMessage="1" sqref="L10 B10 G10">
      <formula1>"Incomplete, Staff can access available sites on their own., Staff can access available sites with assistance (group transportation or escorts)., Staff cannot access available sites."</formula1>
    </dataValidation>
    <dataValidation type="list" allowBlank="1" showInputMessage="1" showErrorMessage="1" sqref="L9 B9 G9">
      <formula1>"Incomplete, Sufficient medical staff is available now., Sufficient medical staff will be available in 48 hours., Sufficient medical staff is not available locally."</formula1>
    </dataValidation>
    <dataValidation type="list" allowBlank="1" showInputMessage="1" showErrorMessage="1" sqref="L5 B5 G5">
      <formula1>"Incomplete, Potable water is available/wastewater lines are functional., Potable water can be delivered/wastewater lines are functional OR potable water is available/portable sanitation can be provided., Neither potable water nor sanitation is available."</formula1>
    </dataValidation>
    <dataValidation type="list" allowBlank="1" showInputMessage="1" showErrorMessage="1" sqref="L7 B7 G7">
      <formula1>"Incomplete, Grid power is available., Grid power is unavailable but generator power is available with sufficient access to fuel., Neither grid nor generator power is available."</formula1>
    </dataValidation>
    <dataValidation type="list" allowBlank="1" showInputMessage="1" showErrorMessage="1" sqref="L13 B13 G13">
      <formula1>"Incomplete, Local EOCs can coordinate ACF/FMS non-medical logistical needs., Local EOCs can coordinate some ACF/FMS non-medical logistical support., Local EOCs cannot coordinate any ACF/FMS non-medical logistical needs."</formula1>
    </dataValidation>
    <dataValidation type="list" allowBlank="1" showInputMessage="1" showErrorMessage="1" sqref="L3 B3 G3">
      <formula1>"Incomplete, Site assessed structurally sound and functional., Site has yet to be assessed but is believed to be sound and functional., Site is not structurally sound or functional."</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4" operator="containsText" id="{3A0C9EFD-6705-455D-B31B-020C6A8D120E}">
            <xm:f>NOT(ISERROR(SEARCH("Incomplete",B3)))</xm:f>
            <xm:f>"Incomplete"</xm:f>
            <x14:dxf>
              <fill>
                <patternFill>
                  <bgColor theme="0"/>
                </patternFill>
              </fill>
            </x14:dxf>
          </x14:cfRule>
          <xm:sqref>B3</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workbookViewId="0">
      <selection activeCell="D1" sqref="D1"/>
    </sheetView>
  </sheetViews>
  <sheetFormatPr defaultRowHeight="15" x14ac:dyDescent="0.25"/>
  <cols>
    <col min="1" max="1" width="28.7109375" style="1" customWidth="1"/>
    <col min="2" max="2" width="38.7109375" style="1" customWidth="1"/>
    <col min="4" max="4" width="50.7109375" style="25" customWidth="1"/>
    <col min="6" max="6" width="28.7109375" style="1" customWidth="1"/>
    <col min="7" max="7" width="38.7109375" style="1" customWidth="1"/>
    <col min="9" max="9" width="50.7109375" customWidth="1"/>
    <col min="11" max="11" width="28.7109375" style="1" customWidth="1"/>
    <col min="12" max="12" width="38.7109375" style="1" customWidth="1"/>
    <col min="14" max="14" width="50.7109375" customWidth="1"/>
  </cols>
  <sheetData>
    <row r="1" spans="1:14" x14ac:dyDescent="0.25">
      <c r="A1" s="91" t="s">
        <v>82</v>
      </c>
      <c r="B1" s="91"/>
      <c r="D1" s="59" t="s">
        <v>89</v>
      </c>
    </row>
    <row r="2" spans="1:14" x14ac:dyDescent="0.25">
      <c r="A2" s="19" t="s">
        <v>8</v>
      </c>
      <c r="D2" s="59" t="s">
        <v>88</v>
      </c>
      <c r="F2" s="19" t="s">
        <v>14</v>
      </c>
      <c r="I2" s="46" t="s">
        <v>88</v>
      </c>
      <c r="K2" s="19" t="s">
        <v>15</v>
      </c>
      <c r="N2" s="46" t="s">
        <v>88</v>
      </c>
    </row>
    <row r="3" spans="1:14" x14ac:dyDescent="0.25">
      <c r="A3" s="58" t="s">
        <v>6</v>
      </c>
      <c r="B3" s="31" t="s">
        <v>58</v>
      </c>
      <c r="C3" s="47">
        <f>IF(B3="Incomplete",0,IF(B3="Site assessed structurally sound and functional.",1,IF(B3="Site has yet to be assessed but is believed to be sound and functional.",2,IF(B3="Site is not structurally sound or functional.",4,"ERROR"))))</f>
        <v>0</v>
      </c>
      <c r="D3" s="13"/>
      <c r="F3" s="58" t="s">
        <v>6</v>
      </c>
      <c r="G3" s="31" t="s">
        <v>58</v>
      </c>
      <c r="H3" s="47">
        <f>IF(G3="Incomplete",0,IF(G3="Site assessed structurally sound and functional.",1,IF(G3="Site has yet to be assessed but is believed to be sound and functional.",2,IF(G3="Site is not structurally sound or functional.",4,"ERROR"))))</f>
        <v>0</v>
      </c>
      <c r="I3" s="47"/>
      <c r="K3" s="58" t="s">
        <v>6</v>
      </c>
      <c r="L3" s="31" t="s">
        <v>58</v>
      </c>
      <c r="M3" s="47">
        <f>IF(L3="Incomplete",0,IF(L3="Site assessed structurally sound and functional.",1,IF(L3="Site has yet to be assessed but is believed to be sound and functional.",2,IF(L3="Site is not structurally sound or functional.",4,"ERROR"))))</f>
        <v>0</v>
      </c>
      <c r="N3" s="47"/>
    </row>
    <row r="4" spans="1:14" x14ac:dyDescent="0.25">
      <c r="A4" s="20"/>
      <c r="B4" s="17"/>
      <c r="F4" s="20"/>
      <c r="G4" s="17"/>
      <c r="K4" s="20"/>
      <c r="L4" s="17"/>
    </row>
    <row r="5" spans="1:14" x14ac:dyDescent="0.25">
      <c r="A5" s="58" t="s">
        <v>5</v>
      </c>
      <c r="B5" s="21" t="s">
        <v>58</v>
      </c>
      <c r="C5" s="47">
        <f>IF(B5="Incomplete", 0,IF(B5="Potable water is available/wastewater lines are functional.",1,IF(B5="Potable water can be delivered/wastewater lines are functional OR potable water is available/portable sanitation can be provided.",2,IF(B5="Neither potable water nor sanitation is available.",4,"ERROR"))))</f>
        <v>0</v>
      </c>
      <c r="D5" s="13"/>
      <c r="F5" s="58" t="s">
        <v>5</v>
      </c>
      <c r="G5" s="21" t="s">
        <v>58</v>
      </c>
      <c r="H5" s="47">
        <f>IF(G5="Incomplete", 0,IF(G5="Potable water is available/wastewater lines are functional.",1,IF(G5="Potable water can be delivered/wastewater lines are functional OR potable water is available/portable sanitation can be provided.",2,IF(G5="Neither potable water nor sanitation is available.",4,"ERROR"))))</f>
        <v>0</v>
      </c>
      <c r="I5" s="47"/>
      <c r="K5" s="58" t="s">
        <v>5</v>
      </c>
      <c r="L5" s="21" t="s">
        <v>58</v>
      </c>
      <c r="M5" s="47">
        <f>IF(L5="Incomplete", 0,IF(L5="Potable water is available/wastewater lines are functional.",1,IF(L5="Potable water can be delivered/wastewater lines are functional OR potable water is available/portable sanitation can be provided.",2,IF(L5="Neither potable water nor sanitation is available.",4,"ERROR"))))</f>
        <v>0</v>
      </c>
      <c r="N5" s="47"/>
    </row>
    <row r="6" spans="1:14" x14ac:dyDescent="0.25">
      <c r="A6" s="20"/>
      <c r="B6" s="18"/>
      <c r="F6" s="20"/>
      <c r="G6" s="18"/>
      <c r="K6" s="20"/>
      <c r="L6" s="18"/>
    </row>
    <row r="7" spans="1:14" x14ac:dyDescent="0.25">
      <c r="A7" s="58" t="s">
        <v>4</v>
      </c>
      <c r="B7" s="32" t="s">
        <v>58</v>
      </c>
      <c r="C7" s="47">
        <f>IF(B7="Incomplete",0,IF(B7="Grid power is available.",1,IF(B7="Grid power is unavailable but generator power is available with sufficient access to fuel.",2,IF(B7="Neither grid nor generator power is available.",4,"ERROR"))))</f>
        <v>0</v>
      </c>
      <c r="D7" s="13"/>
      <c r="F7" s="58" t="s">
        <v>4</v>
      </c>
      <c r="G7" s="32" t="s">
        <v>58</v>
      </c>
      <c r="H7" s="47">
        <f>IF(G7="Incomplete",0,IF(G7="Grid power is available.",1,IF(G7="Grid power is unavailable but generator power is available with sufficient access to fuel.",2,IF(G7="Neither grid nor generator power is available.",4,"ERROR"))))</f>
        <v>0</v>
      </c>
      <c r="I7" s="47"/>
      <c r="K7" s="58" t="s">
        <v>4</v>
      </c>
      <c r="L7" s="32" t="s">
        <v>58</v>
      </c>
      <c r="M7" s="47">
        <f>IF(L7="Incomplete",0,IF(L7="Grid power is available.",1,IF(L7="Grid power is unavailable but generator power is available with sufficient access to fuel.",2,IF(L7="Neither grid nor generator power is available.",4,"ERROR"))))</f>
        <v>0</v>
      </c>
      <c r="N7" s="47"/>
    </row>
    <row r="8" spans="1:14" x14ac:dyDescent="0.25">
      <c r="A8" s="20"/>
      <c r="B8" s="18"/>
      <c r="F8" s="20"/>
      <c r="G8" s="18"/>
      <c r="K8" s="20"/>
      <c r="L8" s="18"/>
    </row>
    <row r="9" spans="1:14" ht="45" customHeight="1" x14ac:dyDescent="0.25">
      <c r="A9" s="93" t="s">
        <v>0</v>
      </c>
      <c r="B9" s="21" t="s">
        <v>58</v>
      </c>
      <c r="C9" s="47">
        <f>IF(B9="Incomplete",0,IF(B9="Sufficient medical staff is available now.",1,IF(B9="Sufficient medical staff will be available in 48 hours.",2,IF(B9="Sufficient medical staff is not available locally.",3,"ERROR"))))</f>
        <v>0</v>
      </c>
      <c r="D9" s="13"/>
      <c r="F9" s="93" t="s">
        <v>0</v>
      </c>
      <c r="G9" s="21" t="s">
        <v>58</v>
      </c>
      <c r="H9" s="47">
        <f>IF(G9="Incomplete",0,IF(G9="Sufficient medical staff is available now.",1,IF(G9="Sufficient medical staff will be available in 48 hours.",2,IF(G9="Sufficient medical staff is not available locally.",3,"ERROR"))))</f>
        <v>0</v>
      </c>
      <c r="I9" s="47"/>
      <c r="K9" s="93" t="s">
        <v>0</v>
      </c>
      <c r="L9" s="21" t="s">
        <v>58</v>
      </c>
      <c r="M9" s="47">
        <f>IF(L9="Incomplete",0,IF(L9="Sufficient medical staff is available now.",1,IF(L9="Sufficient medical staff will be available in 48 hours.",2,IF(L9="Sufficient medical staff is not available locally.",3,"ERROR"))))</f>
        <v>0</v>
      </c>
      <c r="N9" s="47"/>
    </row>
    <row r="10" spans="1:14" ht="30" customHeight="1" x14ac:dyDescent="0.25">
      <c r="A10" s="93"/>
      <c r="B10" s="21" t="s">
        <v>58</v>
      </c>
      <c r="C10" s="47">
        <f>IF(B10="Incomplete",0,IF(B10="Staff can access available sites on their own.",1,IF(B10="Staff can access available sites with assistance (group transportation or escorts).",2,IF(B10="Staff cannot access available sites.",4,"ERROR"))))</f>
        <v>0</v>
      </c>
      <c r="D10" s="13"/>
      <c r="F10" s="93"/>
      <c r="G10" s="21" t="s">
        <v>58</v>
      </c>
      <c r="H10" s="47">
        <f>IF(G10="Incomplete",0,IF(G10="Staff can access available sites on their own.",1,IF(G10="Staff can access available sites with assistance (group transportation or escorts).",2,IF(G10="Staff cannot access available sites.",4,"ERROR"))))</f>
        <v>0</v>
      </c>
      <c r="I10" s="47"/>
      <c r="K10" s="93"/>
      <c r="L10" s="21" t="s">
        <v>58</v>
      </c>
      <c r="M10" s="47">
        <f>IF(L10="Incomplete",0,IF(L10="Staff can access available sites on their own.",1,IF(L10="Staff can access available sites with assistance (group transportation or escorts).",2,IF(L10="Staff cannot access available sites.",4,"ERROR"))))</f>
        <v>0</v>
      </c>
      <c r="N10" s="47"/>
    </row>
    <row r="11" spans="1:14" x14ac:dyDescent="0.25">
      <c r="A11" s="20"/>
      <c r="B11" s="18"/>
      <c r="F11" s="20"/>
      <c r="G11" s="18"/>
      <c r="K11" s="20"/>
      <c r="L11" s="18"/>
    </row>
    <row r="12" spans="1:14" ht="30" customHeight="1" x14ac:dyDescent="0.25">
      <c r="A12" s="93" t="s">
        <v>1</v>
      </c>
      <c r="B12" s="21" t="s">
        <v>58</v>
      </c>
      <c r="C12" s="47">
        <f>IF(B12="Incomplete",0,IF(B12="Medical suppliers are able to move supplies to sites quickly.",1,IF(B12="Medical suppliers are able to move supplies to sites within 48 hours.",2,IF(B12="Medical suppliers are either not operational or are unable to move supplies to sites.",4,"ERROR"))))</f>
        <v>0</v>
      </c>
      <c r="D12" s="13"/>
      <c r="F12" s="93" t="s">
        <v>1</v>
      </c>
      <c r="G12" s="21" t="s">
        <v>58</v>
      </c>
      <c r="H12" s="47">
        <f>IF(G12="Incomplete",0,IF(G12="Medical suppliers are able to move supplies to sites quickly.",1,IF(G12="Medical suppliers are able to move supplies to sites within 48 hours.",2,IF(G12="Medical suppliers are either not operational or are unable to move supplies to sites.",4,"ERROR"))))</f>
        <v>0</v>
      </c>
      <c r="I12" s="47"/>
      <c r="K12" s="93" t="s">
        <v>1</v>
      </c>
      <c r="L12" s="21" t="s">
        <v>58</v>
      </c>
      <c r="M12" s="47">
        <f>IF(L12="Incomplete",0,IF(L12="Medical suppliers are able to move supplies to sites quickly.",1,IF(L12="Medical suppliers are able to move supplies to sites within 48 hours.",2,IF(L12="Medical suppliers are either not operational or are unable to move supplies to sites.",4,"ERROR"))))</f>
        <v>0</v>
      </c>
      <c r="N12" s="47"/>
    </row>
    <row r="13" spans="1:14" ht="30" customHeight="1" x14ac:dyDescent="0.25">
      <c r="A13" s="93"/>
      <c r="B13" s="21" t="s">
        <v>58</v>
      </c>
      <c r="C13" s="47">
        <f>IF(B13="Incomplete",0,IF(B13="Local EOCs can coordinate ACF/FMS non-medical logistical needs.",1,IF(B13="Local EOCs can coordinate some ACF/FMS non-medical logistical support.",2,IF(B13="Local EOCs cannot coordinate any ACF/FMS non-medical logistical needs.",3,"ERROR"))))</f>
        <v>0</v>
      </c>
      <c r="D13" s="13"/>
      <c r="F13" s="93"/>
      <c r="G13" s="21" t="s">
        <v>58</v>
      </c>
      <c r="H13" s="47">
        <f>IF(G13="Incomplete",0,IF(G13="Local EOCs can coordinate ACF/FMS non-medical logistical needs.",1,IF(G13="Local EOCs can coordinate some ACF/FMS non-medical logistical support.",2,IF(G13="Local EOCs cannot coordinate any ACF/FMS non-medical logistical needs.",3,"ERROR"))))</f>
        <v>0</v>
      </c>
      <c r="I13" s="47"/>
      <c r="K13" s="93"/>
      <c r="L13" s="21" t="s">
        <v>58</v>
      </c>
      <c r="M13" s="47">
        <f>IF(L13="Incomplete",0,IF(L13="Local EOCs can coordinate ACF/FMS non-medical logistical needs.",1,IF(L13="Local EOCs can coordinate some ACF/FMS non-medical logistical support.",2,IF(L13="Local EOCs cannot coordinate any ACF/FMS non-medical logistical needs.",3,"ERROR"))))</f>
        <v>0</v>
      </c>
      <c r="N13" s="47"/>
    </row>
    <row r="14" spans="1:14" x14ac:dyDescent="0.25">
      <c r="A14" s="16"/>
      <c r="B14" s="4"/>
      <c r="F14" s="16"/>
      <c r="G14" s="4"/>
      <c r="K14" s="16"/>
      <c r="L14" s="4"/>
    </row>
    <row r="15" spans="1:14" ht="30" x14ac:dyDescent="0.25">
      <c r="A15" s="24" t="s">
        <v>9</v>
      </c>
      <c r="B15" s="56" t="s">
        <v>58</v>
      </c>
      <c r="C15" s="57"/>
      <c r="D15" s="13"/>
      <c r="F15" s="24" t="s">
        <v>9</v>
      </c>
      <c r="G15" s="56" t="s">
        <v>58</v>
      </c>
      <c r="H15" s="57"/>
      <c r="I15" s="47"/>
      <c r="K15" s="24" t="s">
        <v>9</v>
      </c>
      <c r="L15" s="56" t="s">
        <v>58</v>
      </c>
      <c r="M15" s="57"/>
      <c r="N15" s="47"/>
    </row>
    <row r="16" spans="1:14" x14ac:dyDescent="0.25">
      <c r="A16" s="16"/>
      <c r="B16" s="4"/>
      <c r="F16" s="16"/>
      <c r="G16" s="4"/>
      <c r="K16" s="16"/>
      <c r="L16" s="4"/>
    </row>
    <row r="17" spans="1:12" x14ac:dyDescent="0.25">
      <c r="A17" s="38"/>
      <c r="B17" s="14" t="s">
        <v>13</v>
      </c>
      <c r="F17" s="38"/>
      <c r="G17" s="14" t="s">
        <v>13</v>
      </c>
      <c r="K17" s="38"/>
      <c r="L17" s="14" t="s">
        <v>13</v>
      </c>
    </row>
    <row r="18" spans="1:12" x14ac:dyDescent="0.25">
      <c r="A18" s="39"/>
      <c r="B18" s="14" t="s">
        <v>51</v>
      </c>
      <c r="F18" s="39"/>
      <c r="G18" s="14" t="s">
        <v>51</v>
      </c>
      <c r="K18" s="39"/>
      <c r="L18" s="14" t="s">
        <v>51</v>
      </c>
    </row>
    <row r="19" spans="1:12" x14ac:dyDescent="0.25">
      <c r="A19" s="40"/>
      <c r="B19" s="14" t="s">
        <v>52</v>
      </c>
      <c r="F19" s="40"/>
      <c r="G19" s="14" t="s">
        <v>52</v>
      </c>
      <c r="K19" s="40"/>
      <c r="L19" s="14" t="s">
        <v>52</v>
      </c>
    </row>
    <row r="20" spans="1:12" x14ac:dyDescent="0.25">
      <c r="A20" s="41"/>
      <c r="B20" s="14" t="s">
        <v>11</v>
      </c>
      <c r="F20" s="41"/>
      <c r="G20" s="14" t="s">
        <v>11</v>
      </c>
      <c r="K20" s="41"/>
      <c r="L20" s="14" t="s">
        <v>11</v>
      </c>
    </row>
    <row r="21" spans="1:12" x14ac:dyDescent="0.25">
      <c r="A21" s="16"/>
      <c r="B21" s="4"/>
      <c r="F21" s="16"/>
      <c r="G21" s="4"/>
      <c r="K21" s="16"/>
      <c r="L21" s="4"/>
    </row>
    <row r="22" spans="1:12" x14ac:dyDescent="0.25">
      <c r="A22" s="92"/>
      <c r="B22" s="92"/>
      <c r="F22" s="92"/>
      <c r="G22" s="92"/>
      <c r="K22" s="92"/>
      <c r="L22" s="92"/>
    </row>
    <row r="23" spans="1:12" x14ac:dyDescent="0.25">
      <c r="A23" s="16"/>
      <c r="B23" s="4"/>
      <c r="F23" s="16"/>
      <c r="G23" s="4"/>
      <c r="K23" s="16"/>
      <c r="L23" s="4"/>
    </row>
    <row r="24" spans="1:12" x14ac:dyDescent="0.25">
      <c r="A24" s="6"/>
      <c r="B24" s="4"/>
      <c r="F24" s="6"/>
      <c r="G24" s="4"/>
      <c r="K24" s="6"/>
      <c r="L24" s="4"/>
    </row>
    <row r="25" spans="1:12" x14ac:dyDescent="0.25">
      <c r="A25" s="7"/>
      <c r="B25" s="4"/>
      <c r="F25" s="7"/>
      <c r="G25" s="4"/>
      <c r="K25" s="7"/>
      <c r="L25" s="4"/>
    </row>
    <row r="26" spans="1:12" x14ac:dyDescent="0.25">
      <c r="A26" s="5"/>
      <c r="B26" s="4"/>
      <c r="F26" s="5"/>
      <c r="G26" s="4"/>
      <c r="K26" s="5"/>
      <c r="L26" s="4"/>
    </row>
    <row r="27" spans="1:12" x14ac:dyDescent="0.25">
      <c r="A27" s="5"/>
      <c r="B27" s="4"/>
      <c r="F27" s="5"/>
      <c r="G27" s="4"/>
      <c r="K27" s="5"/>
      <c r="L27" s="4"/>
    </row>
    <row r="28" spans="1:12" x14ac:dyDescent="0.25">
      <c r="A28" s="5"/>
      <c r="B28" s="4"/>
      <c r="F28" s="5"/>
      <c r="G28" s="4"/>
      <c r="K28" s="5"/>
      <c r="L28" s="4"/>
    </row>
    <row r="29" spans="1:12" x14ac:dyDescent="0.25">
      <c r="A29" s="5"/>
      <c r="B29" s="4"/>
      <c r="F29" s="5"/>
      <c r="G29" s="4"/>
      <c r="K29" s="5"/>
      <c r="L29" s="4"/>
    </row>
    <row r="30" spans="1:12" x14ac:dyDescent="0.25">
      <c r="A30" s="6"/>
      <c r="B30" s="4"/>
      <c r="F30" s="6"/>
      <c r="G30" s="4"/>
      <c r="K30" s="6"/>
      <c r="L30" s="4"/>
    </row>
    <row r="31" spans="1:12" x14ac:dyDescent="0.25">
      <c r="A31" s="6"/>
      <c r="B31" s="4"/>
      <c r="F31" s="6"/>
      <c r="G31" s="4"/>
      <c r="K31" s="6"/>
      <c r="L31" s="4"/>
    </row>
    <row r="32" spans="1:12" x14ac:dyDescent="0.25">
      <c r="A32" s="5"/>
      <c r="B32" s="4"/>
      <c r="F32" s="5"/>
      <c r="G32" s="4"/>
      <c r="K32" s="5"/>
      <c r="L32" s="4"/>
    </row>
    <row r="33" spans="1:12" x14ac:dyDescent="0.25">
      <c r="A33" s="6"/>
      <c r="B33" s="4"/>
      <c r="F33" s="6"/>
      <c r="G33" s="4"/>
      <c r="K33" s="6"/>
      <c r="L33" s="4"/>
    </row>
    <row r="34" spans="1:12" x14ac:dyDescent="0.25">
      <c r="A34" s="5"/>
      <c r="B34" s="4"/>
      <c r="F34" s="5"/>
      <c r="G34" s="4"/>
      <c r="K34" s="5"/>
      <c r="L34" s="4"/>
    </row>
    <row r="35" spans="1:12" x14ac:dyDescent="0.25">
      <c r="A35" s="6"/>
      <c r="B35" s="4"/>
      <c r="F35" s="6"/>
      <c r="G35" s="4"/>
      <c r="K35" s="6"/>
      <c r="L35" s="4"/>
    </row>
    <row r="36" spans="1:12" x14ac:dyDescent="0.25">
      <c r="A36" s="6"/>
      <c r="B36" s="4"/>
      <c r="F36" s="6"/>
      <c r="G36" s="4"/>
      <c r="K36" s="6"/>
      <c r="L36" s="4"/>
    </row>
    <row r="37" spans="1:12" x14ac:dyDescent="0.25">
      <c r="A37" s="5"/>
      <c r="B37" s="4"/>
      <c r="F37" s="5"/>
      <c r="G37" s="4"/>
      <c r="K37" s="5"/>
      <c r="L37" s="4"/>
    </row>
    <row r="38" spans="1:12" x14ac:dyDescent="0.25">
      <c r="A38" s="6"/>
      <c r="B38" s="4"/>
      <c r="F38" s="6"/>
      <c r="G38" s="4"/>
      <c r="K38" s="6"/>
      <c r="L38" s="4"/>
    </row>
    <row r="39" spans="1:12" x14ac:dyDescent="0.25">
      <c r="A39" s="6"/>
      <c r="B39" s="4"/>
      <c r="F39" s="6"/>
      <c r="G39" s="4"/>
      <c r="K39" s="6"/>
      <c r="L39" s="4"/>
    </row>
    <row r="40" spans="1:12" x14ac:dyDescent="0.25">
      <c r="A40" s="5"/>
      <c r="B40" s="4"/>
      <c r="F40" s="5"/>
      <c r="G40" s="4"/>
      <c r="K40" s="5"/>
      <c r="L40" s="4"/>
    </row>
    <row r="41" spans="1:12" x14ac:dyDescent="0.25">
      <c r="A41" s="6"/>
      <c r="B41" s="4"/>
      <c r="F41" s="6"/>
      <c r="G41" s="4"/>
      <c r="K41" s="6"/>
      <c r="L41" s="4"/>
    </row>
    <row r="42" spans="1:12" x14ac:dyDescent="0.25">
      <c r="A42" s="6"/>
      <c r="B42" s="4"/>
      <c r="F42" s="6"/>
      <c r="G42" s="4"/>
      <c r="K42" s="6"/>
      <c r="L42" s="4"/>
    </row>
    <row r="43" spans="1:12" x14ac:dyDescent="0.25">
      <c r="A43" s="4"/>
      <c r="B43" s="4"/>
      <c r="F43" s="4"/>
      <c r="G43" s="4"/>
      <c r="K43" s="4"/>
      <c r="L43" s="4"/>
    </row>
    <row r="44" spans="1:12" x14ac:dyDescent="0.25">
      <c r="A44" s="7"/>
      <c r="B44" s="7"/>
      <c r="F44" s="7"/>
      <c r="G44" s="7"/>
      <c r="K44" s="7"/>
      <c r="L44" s="7"/>
    </row>
    <row r="45" spans="1:12" x14ac:dyDescent="0.25">
      <c r="A45" s="4"/>
      <c r="B45" s="4"/>
      <c r="F45" s="4"/>
      <c r="G45" s="4"/>
      <c r="K45" s="4"/>
      <c r="L45" s="4"/>
    </row>
    <row r="46" spans="1:12" x14ac:dyDescent="0.25">
      <c r="A46" s="4"/>
      <c r="B46" s="4"/>
      <c r="F46" s="4"/>
      <c r="G46" s="4"/>
      <c r="K46" s="4"/>
      <c r="L46" s="4"/>
    </row>
    <row r="47" spans="1:12" x14ac:dyDescent="0.25">
      <c r="A47" s="4"/>
      <c r="B47" s="4"/>
      <c r="F47" s="4"/>
      <c r="G47" s="4"/>
      <c r="K47" s="4"/>
      <c r="L47" s="4"/>
    </row>
    <row r="48" spans="1:12" x14ac:dyDescent="0.25">
      <c r="A48" s="4"/>
      <c r="B48" s="4"/>
      <c r="F48" s="4"/>
      <c r="G48" s="4"/>
      <c r="K48" s="4"/>
      <c r="L48" s="4"/>
    </row>
  </sheetData>
  <mergeCells count="10">
    <mergeCell ref="A1:B1"/>
    <mergeCell ref="A9:A10"/>
    <mergeCell ref="A22:B22"/>
    <mergeCell ref="A12:A13"/>
    <mergeCell ref="F9:F10"/>
    <mergeCell ref="K9:K10"/>
    <mergeCell ref="F12:F13"/>
    <mergeCell ref="K12:K13"/>
    <mergeCell ref="F22:G22"/>
    <mergeCell ref="K22:L22"/>
  </mergeCells>
  <conditionalFormatting sqref="B5:B6">
    <cfRule type="beginsWith" dxfId="133" priority="62" operator="beginsWith" text="Neither potable water">
      <formula>LEFT(B5,LEN("Neither potable water"))="Neither potable water"</formula>
    </cfRule>
    <cfRule type="beginsWith" dxfId="132" priority="63" operator="beginsWith" text="Potable water can be delivered">
      <formula>LEFT(B5,LEN("Potable water can be delivered"))="Potable water can be delivered"</formula>
    </cfRule>
    <cfRule type="beginsWith" dxfId="131" priority="64" operator="beginsWith" text="Potable water is available">
      <formula>LEFT(B5,LEN("Potable water is available"))="Potable water is available"</formula>
    </cfRule>
  </conditionalFormatting>
  <conditionalFormatting sqref="B7:B8">
    <cfRule type="beginsWith" dxfId="130" priority="59" operator="beginsWith" text="Neither grid nor generator">
      <formula>LEFT(B7,LEN("Neither grid nor generator"))="Neither grid nor generator"</formula>
    </cfRule>
    <cfRule type="beginsWith" dxfId="129" priority="60" operator="beginsWith" text="Grid power is unavailable but">
      <formula>LEFT(B7,LEN("Grid power is unavailable but"))="Grid power is unavailable but"</formula>
    </cfRule>
    <cfRule type="beginsWith" dxfId="128" priority="61" operator="beginsWith" text="Grid power is available.">
      <formula>LEFT(B7,LEN("Grid power is available."))="Grid power is available."</formula>
    </cfRule>
  </conditionalFormatting>
  <conditionalFormatting sqref="B9">
    <cfRule type="beginsWith" dxfId="127" priority="56" operator="beginsWith" text="Sufficient medical staff is not">
      <formula>LEFT(B9,LEN("Sufficient medical staff is not"))="Sufficient medical staff is not"</formula>
    </cfRule>
    <cfRule type="beginsWith" dxfId="126" priority="57" operator="beginsWith" text="Sufficient medical staff will be">
      <formula>LEFT(B9,LEN("Sufficient medical staff will be"))="Sufficient medical staff will be"</formula>
    </cfRule>
    <cfRule type="beginsWith" dxfId="125" priority="58" operator="beginsWith" text="Sufficient medical staff is available now">
      <formula>LEFT(B9,LEN("Sufficient medical staff is available now"))="Sufficient medical staff is available now"</formula>
    </cfRule>
  </conditionalFormatting>
  <conditionalFormatting sqref="B10">
    <cfRule type="beginsWith" dxfId="124" priority="53" operator="beginsWith" text="Staff cannot">
      <formula>LEFT(B10,LEN("Staff cannot"))="Staff cannot"</formula>
    </cfRule>
    <cfRule type="beginsWith" dxfId="123" priority="54" operator="beginsWith" text="Staff can access available sites with assistance">
      <formula>LEFT(B10,LEN("Staff can access available sites with assistance"))="Staff can access available sites with assistance"</formula>
    </cfRule>
    <cfRule type="beginsWith" dxfId="122" priority="55" operator="beginsWith" text="Staff can access available sites on their own">
      <formula>LEFT(B10,LEN("Staff can access available sites on their own"))="Staff can access available sites on their own"</formula>
    </cfRule>
  </conditionalFormatting>
  <conditionalFormatting sqref="B12">
    <cfRule type="beginsWith" dxfId="121" priority="50" operator="beginsWith" text="Medical suppliers are either ">
      <formula>LEFT(B12,LEN("Medical suppliers are either "))="Medical suppliers are either "</formula>
    </cfRule>
    <cfRule type="containsText" dxfId="120" priority="51" operator="containsText" text="48 hours">
      <formula>NOT(ISERROR(SEARCH("48 hours",B12)))</formula>
    </cfRule>
    <cfRule type="beginsWith" dxfId="119" priority="52" operator="beginsWith" text="Medical suppliers are able to move supplies to sites quickly.">
      <formula>LEFT(B12,LEN("Medical suppliers are able to move supplies to sites quickly."))="Medical suppliers are able to move supplies to sites quickly."</formula>
    </cfRule>
  </conditionalFormatting>
  <conditionalFormatting sqref="B13">
    <cfRule type="beginsWith" dxfId="118" priority="47" operator="beginsWith" text="Local EOCs cannot">
      <formula>LEFT(B13,LEN("Local EOCs cannot"))="Local EOCs cannot"</formula>
    </cfRule>
    <cfRule type="containsText" dxfId="117" priority="48" operator="containsText" text="Local EOCs can coordinate some">
      <formula>NOT(ISERROR(SEARCH("Local EOCs can coordinate some",B13)))</formula>
    </cfRule>
    <cfRule type="beginsWith" dxfId="116" priority="49" operator="beginsWith" text="Local EOCs can coordinate ACF">
      <formula>LEFT(B13,LEN("Local EOCs can coordinate ACF"))="Local EOCs can coordinate ACF"</formula>
    </cfRule>
  </conditionalFormatting>
  <conditionalFormatting sqref="B3">
    <cfRule type="beginsWith" dxfId="115" priority="65" operator="beginsWith" text="Site is not structurally sound">
      <formula>LEFT(B3,LEN("Site is not structurally sound"))="Site is not structurally sound"</formula>
    </cfRule>
    <cfRule type="beginsWith" dxfId="114" priority="66" operator="beginsWith" text="Site has yet to be assessed">
      <formula>LEFT(B3,LEN("Site has yet to be assessed"))="Site has yet to be assessed"</formula>
    </cfRule>
    <cfRule type="beginsWith" dxfId="113" priority="67" operator="beginsWith" text="Site assessed structurally sound">
      <formula>LEFT(B3,LEN("Site assessed structurally sound"))="Site assessed structurally sound"</formula>
    </cfRule>
  </conditionalFormatting>
  <conditionalFormatting sqref="G5:G6">
    <cfRule type="beginsWith" dxfId="112" priority="41" operator="beginsWith" text="Neither potable water">
      <formula>LEFT(G5,LEN("Neither potable water"))="Neither potable water"</formula>
    </cfRule>
    <cfRule type="beginsWith" dxfId="111" priority="42" operator="beginsWith" text="Potable water can be delivered">
      <formula>LEFT(G5,LEN("Potable water can be delivered"))="Potable water can be delivered"</formula>
    </cfRule>
    <cfRule type="beginsWith" dxfId="110" priority="43" operator="beginsWith" text="Potable water is available">
      <formula>LEFT(G5,LEN("Potable water is available"))="Potable water is available"</formula>
    </cfRule>
  </conditionalFormatting>
  <conditionalFormatting sqref="G7:G8">
    <cfRule type="beginsWith" dxfId="109" priority="38" operator="beginsWith" text="Neither grid nor generator">
      <formula>LEFT(G7,LEN("Neither grid nor generator"))="Neither grid nor generator"</formula>
    </cfRule>
    <cfRule type="beginsWith" dxfId="108" priority="39" operator="beginsWith" text="Grid power is unavailable but">
      <formula>LEFT(G7,LEN("Grid power is unavailable but"))="Grid power is unavailable but"</formula>
    </cfRule>
    <cfRule type="beginsWith" dxfId="107" priority="40" operator="beginsWith" text="Grid power is available.">
      <formula>LEFT(G7,LEN("Grid power is available."))="Grid power is available."</formula>
    </cfRule>
  </conditionalFormatting>
  <conditionalFormatting sqref="G9">
    <cfRule type="beginsWith" dxfId="106" priority="35" operator="beginsWith" text="Sufficient medical staff is not">
      <formula>LEFT(G9,LEN("Sufficient medical staff is not"))="Sufficient medical staff is not"</formula>
    </cfRule>
    <cfRule type="beginsWith" dxfId="105" priority="36" operator="beginsWith" text="Sufficient medical staff will be">
      <formula>LEFT(G9,LEN("Sufficient medical staff will be"))="Sufficient medical staff will be"</formula>
    </cfRule>
    <cfRule type="beginsWith" dxfId="104" priority="37" operator="beginsWith" text="Sufficient medical staff is available now">
      <formula>LEFT(G9,LEN("Sufficient medical staff is available now"))="Sufficient medical staff is available now"</formula>
    </cfRule>
  </conditionalFormatting>
  <conditionalFormatting sqref="G10">
    <cfRule type="beginsWith" dxfId="103" priority="32" operator="beginsWith" text="Staff cannot">
      <formula>LEFT(G10,LEN("Staff cannot"))="Staff cannot"</formula>
    </cfRule>
    <cfRule type="beginsWith" dxfId="102" priority="33" operator="beginsWith" text="Staff can access available sites with assistance">
      <formula>LEFT(G10,LEN("Staff can access available sites with assistance"))="Staff can access available sites with assistance"</formula>
    </cfRule>
    <cfRule type="beginsWith" dxfId="101" priority="34" operator="beginsWith" text="Staff can access available sites on their own">
      <formula>LEFT(G10,LEN("Staff can access available sites on their own"))="Staff can access available sites on their own"</formula>
    </cfRule>
  </conditionalFormatting>
  <conditionalFormatting sqref="G12">
    <cfRule type="beginsWith" dxfId="100" priority="29" operator="beginsWith" text="Medical suppliers are either ">
      <formula>LEFT(G12,LEN("Medical suppliers are either "))="Medical suppliers are either "</formula>
    </cfRule>
    <cfRule type="containsText" dxfId="99" priority="30" operator="containsText" text="48 hours">
      <formula>NOT(ISERROR(SEARCH("48 hours",G12)))</formula>
    </cfRule>
    <cfRule type="beginsWith" dxfId="98" priority="31" operator="beginsWith" text="Medical suppliers are able to move supplies to sites quickly">
      <formula>LEFT(G12,LEN("Medical suppliers are able to move supplies to sites quickly"))="Medical suppliers are able to move supplies to sites quickly"</formula>
    </cfRule>
  </conditionalFormatting>
  <conditionalFormatting sqref="G13">
    <cfRule type="beginsWith" dxfId="97" priority="26" operator="beginsWith" text="Local EOCs cannot">
      <formula>LEFT(G13,LEN("Local EOCs cannot"))="Local EOCs cannot"</formula>
    </cfRule>
    <cfRule type="beginsWith" dxfId="96" priority="27" operator="beginsWith" text="Local EOCs can coordinate some">
      <formula>LEFT(G13,LEN("Local EOCs can coordinate some"))="Local EOCs can coordinate some"</formula>
    </cfRule>
    <cfRule type="beginsWith" dxfId="95" priority="28" operator="beginsWith" text="Local EOCs can coordinate ACF">
      <formula>LEFT(G13,LEN("Local EOCs can coordinate ACF"))="Local EOCs can coordinate ACF"</formula>
    </cfRule>
  </conditionalFormatting>
  <conditionalFormatting sqref="G3">
    <cfRule type="containsText" dxfId="94" priority="3" operator="containsText" text="Incomplete">
      <formula>NOT(ISERROR(SEARCH("Incomplete",G3)))</formula>
    </cfRule>
    <cfRule type="beginsWith" dxfId="93" priority="44" operator="beginsWith" text="Site is not structurally sound">
      <formula>LEFT(G3,LEN("Site is not structurally sound"))="Site is not structurally sound"</formula>
    </cfRule>
    <cfRule type="beginsWith" dxfId="92" priority="45" operator="beginsWith" text="Site has yet to be assessed">
      <formula>LEFT(G3,LEN("Site has yet to be assessed"))="Site has yet to be assessed"</formula>
    </cfRule>
    <cfRule type="beginsWith" dxfId="91" priority="46" operator="beginsWith" text="Site assessed structurally sound">
      <formula>LEFT(G3,LEN("Site assessed structurally sound"))="Site assessed structurally sound"</formula>
    </cfRule>
  </conditionalFormatting>
  <conditionalFormatting sqref="L5:L6">
    <cfRule type="beginsWith" dxfId="90" priority="20" operator="beginsWith" text="Neither potable water">
      <formula>LEFT(L5,LEN("Neither potable water"))="Neither potable water"</formula>
    </cfRule>
    <cfRule type="beginsWith" dxfId="89" priority="21" operator="beginsWith" text="Potable water can be delivered">
      <formula>LEFT(L5,LEN("Potable water can be delivered"))="Potable water can be delivered"</formula>
    </cfRule>
    <cfRule type="beginsWith" dxfId="88" priority="22" operator="beginsWith" text="Potable water is available">
      <formula>LEFT(L5,LEN("Potable water is available"))="Potable water is available"</formula>
    </cfRule>
  </conditionalFormatting>
  <conditionalFormatting sqref="L7:L8">
    <cfRule type="beginsWith" dxfId="87" priority="17" operator="beginsWith" text="Neither grid nor generator">
      <formula>LEFT(L7,LEN("Neither grid nor generator"))="Neither grid nor generator"</formula>
    </cfRule>
    <cfRule type="beginsWith" dxfId="86" priority="18" operator="beginsWith" text="Grid power is unavailable but">
      <formula>LEFT(L7,LEN("Grid power is unavailable but"))="Grid power is unavailable but"</formula>
    </cfRule>
    <cfRule type="beginsWith" dxfId="85" priority="19" operator="beginsWith" text="Grid power is available.">
      <formula>LEFT(L7,LEN("Grid power is available."))="Grid power is available."</formula>
    </cfRule>
  </conditionalFormatting>
  <conditionalFormatting sqref="L9">
    <cfRule type="beginsWith" dxfId="84" priority="14" operator="beginsWith" text="Sufficient medical staff is not">
      <formula>LEFT(L9,LEN("Sufficient medical staff is not"))="Sufficient medical staff is not"</formula>
    </cfRule>
    <cfRule type="beginsWith" dxfId="83" priority="15" operator="beginsWith" text="Sufficient medical staff will be">
      <formula>LEFT(L9,LEN("Sufficient medical staff will be"))="Sufficient medical staff will be"</formula>
    </cfRule>
    <cfRule type="beginsWith" dxfId="82" priority="16" operator="beginsWith" text="Sufficient medical staff is available now.">
      <formula>LEFT(L9,LEN("Sufficient medical staff is available now."))="Sufficient medical staff is available now."</formula>
    </cfRule>
  </conditionalFormatting>
  <conditionalFormatting sqref="L10">
    <cfRule type="beginsWith" dxfId="81" priority="11" operator="beginsWith" text="Staff cannot">
      <formula>LEFT(L10,LEN("Staff cannot"))="Staff cannot"</formula>
    </cfRule>
    <cfRule type="beginsWith" dxfId="80" priority="12" operator="beginsWith" text="Staff can access available sites with assistance">
      <formula>LEFT(L10,LEN("Staff can access available sites with assistance"))="Staff can access available sites with assistance"</formula>
    </cfRule>
    <cfRule type="beginsWith" dxfId="79" priority="13" operator="beginsWith" text="Staff can access available sites on their own">
      <formula>LEFT(L10,LEN("Staff can access available sites on their own"))="Staff can access available sites on their own"</formula>
    </cfRule>
  </conditionalFormatting>
  <conditionalFormatting sqref="L12">
    <cfRule type="beginsWith" dxfId="78" priority="8" operator="beginsWith" text="Medical suppliers are either ">
      <formula>LEFT(L12,LEN("Medical suppliers are either "))="Medical suppliers are either "</formula>
    </cfRule>
    <cfRule type="containsText" dxfId="77" priority="9" operator="containsText" text="48 hours">
      <formula>NOT(ISERROR(SEARCH("48 hours",L12)))</formula>
    </cfRule>
    <cfRule type="beginsWith" dxfId="76" priority="10" operator="beginsWith" text="Medical suppliers are able to move supplies to sites quickly">
      <formula>LEFT(L12,LEN("Medical suppliers are able to move supplies to sites quickly"))="Medical suppliers are able to move supplies to sites quickly"</formula>
    </cfRule>
  </conditionalFormatting>
  <conditionalFormatting sqref="L13">
    <cfRule type="beginsWith" dxfId="75" priority="5" operator="beginsWith" text="Local EOCs cannot">
      <formula>LEFT(L13,LEN("Local EOCs cannot"))="Local EOCs cannot"</formula>
    </cfRule>
    <cfRule type="beginsWith" dxfId="74" priority="6" operator="beginsWith" text="Local EOCs can coordinate some">
      <formula>LEFT(L13,LEN("Local EOCs can coordinate some"))="Local EOCs can coordinate some"</formula>
    </cfRule>
    <cfRule type="beginsWith" dxfId="73" priority="7" operator="beginsWith" text="Local EOCs can coordinate ACF">
      <formula>LEFT(L13,LEN("Local EOCs can coordinate ACF"))="Local EOCs can coordinate ACF"</formula>
    </cfRule>
  </conditionalFormatting>
  <conditionalFormatting sqref="L3">
    <cfRule type="containsText" dxfId="72" priority="2" operator="containsText" text="Incomplete">
      <formula>NOT(ISERROR(SEARCH("Incomplete",L3)))</formula>
    </cfRule>
    <cfRule type="beginsWith" dxfId="71" priority="23" operator="beginsWith" text="Site is not structurally sound">
      <formula>LEFT(L3,LEN("Site is not structurally sound"))="Site is not structurally sound"</formula>
    </cfRule>
    <cfRule type="beginsWith" dxfId="70" priority="24" operator="beginsWith" text="Site has yet to be assessed">
      <formula>LEFT(L3,LEN("Site has yet to be assessed"))="Site has yet to be assessed"</formula>
    </cfRule>
    <cfRule type="beginsWith" dxfId="69" priority="25" operator="beginsWith" text="Site assessed structurally sound">
      <formula>LEFT(L3,LEN("Site assessed structurally sound"))="Site assessed structurally sound"</formula>
    </cfRule>
  </conditionalFormatting>
  <conditionalFormatting sqref="L7 G7 B7">
    <cfRule type="containsText" dxfId="68" priority="1" operator="containsText" text="Incomplete">
      <formula>NOT(ISERROR(SEARCH("Incomplete",B7)))</formula>
    </cfRule>
  </conditionalFormatting>
  <dataValidations count="8">
    <dataValidation type="list" showInputMessage="1" showErrorMessage="1" sqref="B15 G15 L15">
      <formula1>"Incomplete, Fewer than 100, 101-250, More than 250"</formula1>
    </dataValidation>
    <dataValidation type="list" allowBlank="1" showInputMessage="1" showErrorMessage="1" sqref="L12 B12 G12">
      <formula1>"Incomplete, Medical suppliers are able to move supplies to sites quickly., Medical suppliers are able to move supplies to sites within 48 hours., Medical suppliers are either not operational or are unable to move supplies to sites."</formula1>
    </dataValidation>
    <dataValidation type="list" allowBlank="1" showInputMessage="1" showErrorMessage="1" sqref="L10 B10 G10">
      <formula1>"Incomplete, Staff can access available sites on their own., Staff can access available sites with assistance (group transportation or escorts)., Staff cannot access available sites."</formula1>
    </dataValidation>
    <dataValidation type="list" allowBlank="1" showInputMessage="1" showErrorMessage="1" sqref="L9 B9 G9">
      <formula1>"Incomplete, Sufficient medical staff is available now., Sufficient medical staff will be available in 48 hours., Sufficient medical staff is not available locally."</formula1>
    </dataValidation>
    <dataValidation type="list" allowBlank="1" showInputMessage="1" showErrorMessage="1" sqref="L5 B5 G5">
      <formula1>"Incomplete, Potable water is available/wastewater lines are functional., Potable water can be delivered/wastewater lines are functional OR potable water is available/portable sanitation can be provided., Neither potable water nor sanitation is available."</formula1>
    </dataValidation>
    <dataValidation type="list" allowBlank="1" showInputMessage="1" showErrorMessage="1" sqref="L7 B7 G7">
      <formula1>"Incomplete, Grid power is available., Grid power is unavailable but generator power is available with sufficient access to fuel., Neither grid nor generator power is available."</formula1>
    </dataValidation>
    <dataValidation type="list" allowBlank="1" showInputMessage="1" showErrorMessage="1" sqref="L3 B3 G3">
      <formula1>"Incomplete, Site assessed structurally sound and functional., Site has yet to be assessed but is believed to be sound and functional., Site is not structurally sound or functional."</formula1>
    </dataValidation>
    <dataValidation type="list" allowBlank="1" showInputMessage="1" showErrorMessage="1" sqref="L13 B13 G13">
      <formula1>"Incomplete, Local EOCs can coordinate ACF/FMS non-medical logistical needs., Local EOCs can coordinate some ACF/FMS non-medical logistical support., Local EOCs cannot coordinate any ACF/FMS non-medical logistical needs."</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4" operator="containsText" id="{74796F83-5AB6-4CC7-B09E-661706FEADFC}">
            <xm:f>NOT(ISERROR(SEARCH("Incomplete",B3)))</xm:f>
            <xm:f>"Incomplete"</xm:f>
            <x14:dxf>
              <fill>
                <patternFill>
                  <bgColor theme="0"/>
                </patternFill>
              </fill>
            </x14:dxf>
          </x14:cfRule>
          <xm:sqref>B3</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H1" workbookViewId="0">
      <selection activeCell="B15" sqref="B15"/>
    </sheetView>
  </sheetViews>
  <sheetFormatPr defaultRowHeight="15" x14ac:dyDescent="0.25"/>
  <cols>
    <col min="1" max="1" width="28.7109375" style="1" customWidth="1"/>
    <col min="2" max="2" width="38.7109375" style="1" customWidth="1"/>
    <col min="4" max="4" width="50.7109375" style="25" customWidth="1"/>
    <col min="6" max="6" width="28.7109375" style="1" customWidth="1"/>
    <col min="7" max="7" width="38.7109375" style="1" customWidth="1"/>
    <col min="9" max="9" width="50.7109375" customWidth="1"/>
    <col min="11" max="11" width="28.7109375" style="1" customWidth="1"/>
    <col min="12" max="12" width="38.7109375" style="1" customWidth="1"/>
    <col min="14" max="14" width="50.7109375" customWidth="1"/>
  </cols>
  <sheetData>
    <row r="1" spans="1:14" x14ac:dyDescent="0.25">
      <c r="A1" s="91" t="s">
        <v>83</v>
      </c>
      <c r="B1" s="91"/>
      <c r="D1" s="59" t="s">
        <v>89</v>
      </c>
    </row>
    <row r="2" spans="1:14" x14ac:dyDescent="0.25">
      <c r="A2" s="19" t="s">
        <v>8</v>
      </c>
      <c r="D2" s="59" t="s">
        <v>88</v>
      </c>
      <c r="F2" s="19" t="s">
        <v>14</v>
      </c>
      <c r="I2" s="46" t="s">
        <v>88</v>
      </c>
      <c r="K2" s="19" t="s">
        <v>15</v>
      </c>
      <c r="N2" s="46" t="s">
        <v>88</v>
      </c>
    </row>
    <row r="3" spans="1:14" x14ac:dyDescent="0.25">
      <c r="A3" s="58" t="s">
        <v>6</v>
      </c>
      <c r="B3" s="31" t="s">
        <v>58</v>
      </c>
      <c r="C3" s="47">
        <f>IF(B3="Incomplete",0,IF(B3="Site assessed structurally sound and functional.",1,IF(B3="Site has yet to be assessed but is believed to be sound and functional.",2,IF(B3="Site is not structurally sound or functional.",4,"ERROR"))))</f>
        <v>0</v>
      </c>
      <c r="D3" s="13"/>
      <c r="F3" s="58" t="s">
        <v>6</v>
      </c>
      <c r="G3" s="31" t="s">
        <v>58</v>
      </c>
      <c r="H3" s="47">
        <f>IF(G3="Incomplete",0,IF(G3="Site assessed structurally sound and functional.",1,IF(G3="Site has yet to be assessed but is believed to be sound and functional.",2,IF(G3="Site is not structurally sound or functional.",4,"ERROR"))))</f>
        <v>0</v>
      </c>
      <c r="I3" s="47"/>
      <c r="K3" s="58" t="s">
        <v>6</v>
      </c>
      <c r="L3" s="31" t="s">
        <v>58</v>
      </c>
      <c r="M3" s="47">
        <f>IF(L3="Incomplete",0,IF(L3="Site assessed structurally sound and functional.",1,IF(L3="Site has yet to be assessed but is believed to be sound and functional.",2,IF(L3="Site is not structurally sound or functional.",4,"ERROR"))))</f>
        <v>0</v>
      </c>
      <c r="N3" s="47"/>
    </row>
    <row r="4" spans="1:14" x14ac:dyDescent="0.25">
      <c r="A4" s="20"/>
      <c r="B4" s="17"/>
      <c r="F4" s="20"/>
      <c r="G4" s="17"/>
      <c r="K4" s="20"/>
      <c r="L4" s="17"/>
    </row>
    <row r="5" spans="1:14" x14ac:dyDescent="0.25">
      <c r="A5" s="58" t="s">
        <v>5</v>
      </c>
      <c r="B5" s="21" t="s">
        <v>58</v>
      </c>
      <c r="C5" s="47">
        <f>IF(B5="Incomplete", 0,IF(B5="Potable water is available/wastewater lines are functional.",1,IF(B5="Potable water can be delivered/wastewater lines are functional OR potable water is available/portable sanitation can be provided.",2,IF(B5="Neither potable water nor sanitation is available.",4,"ERROR"))))</f>
        <v>0</v>
      </c>
      <c r="D5" s="13"/>
      <c r="F5" s="58" t="s">
        <v>5</v>
      </c>
      <c r="G5" s="21" t="s">
        <v>58</v>
      </c>
      <c r="H5" s="47">
        <f>IF(G5="Incomplete", 0,IF(G5="Potable water is available/wastewater lines are functional.",1,IF(G5="Potable water can be delivered/wastewater lines are functional OR potable water is available/portable sanitation can be provided.",2,IF(G5="Neither potable water nor sanitation is available.",4,"ERROR"))))</f>
        <v>0</v>
      </c>
      <c r="I5" s="47"/>
      <c r="K5" s="58" t="s">
        <v>5</v>
      </c>
      <c r="L5" s="21" t="s">
        <v>58</v>
      </c>
      <c r="M5" s="47">
        <f>IF(L5="Incomplete", 0,IF(L5="Potable water is available/wastewater lines are functional.",1,IF(L5="Potable water can be delivered/wastewater lines are functional OR potable water is available/portable sanitation can be provided.",2,IF(L5="Neither potable water nor sanitation is available.",4,"ERROR"))))</f>
        <v>0</v>
      </c>
      <c r="N5" s="47"/>
    </row>
    <row r="6" spans="1:14" x14ac:dyDescent="0.25">
      <c r="A6" s="20"/>
      <c r="B6" s="18"/>
      <c r="F6" s="20"/>
      <c r="G6" s="18"/>
      <c r="K6" s="20"/>
      <c r="L6" s="18"/>
    </row>
    <row r="7" spans="1:14" x14ac:dyDescent="0.25">
      <c r="A7" s="58" t="s">
        <v>4</v>
      </c>
      <c r="B7" s="32" t="s">
        <v>58</v>
      </c>
      <c r="C7" s="47">
        <f>IF(B7="Incomplete",0,IF(B7="Grid power is available.",1,IF(B7="Grid power is unavailable but generator power is available with sufficient access to fuel.",2,IF(B7="Neither grid nor generator power is available.",4,"ERROR"))))</f>
        <v>0</v>
      </c>
      <c r="D7" s="13"/>
      <c r="F7" s="58" t="s">
        <v>4</v>
      </c>
      <c r="G7" s="32" t="s">
        <v>58</v>
      </c>
      <c r="H7" s="47">
        <f>IF(G7="Incomplete",0,IF(G7="Grid power is available.",1,IF(G7="Grid power is unavailable but generator power is available with sufficient access to fuel.",2,IF(G7="Neither grid nor generator power is available.",4,"ERROR"))))</f>
        <v>0</v>
      </c>
      <c r="I7" s="47"/>
      <c r="K7" s="58" t="s">
        <v>4</v>
      </c>
      <c r="L7" s="32" t="s">
        <v>58</v>
      </c>
      <c r="M7" s="47">
        <f>IF(L7="Incomplete",0,IF(L7="Grid power is available.",1,IF(L7="Grid power is unavailable but generator power is available with sufficient access to fuel.",2,IF(L7="Neither grid nor generator power is available.",4,"ERROR"))))</f>
        <v>0</v>
      </c>
      <c r="N7" s="47"/>
    </row>
    <row r="8" spans="1:14" x14ac:dyDescent="0.25">
      <c r="A8" s="20"/>
      <c r="B8" s="18"/>
      <c r="F8" s="20"/>
      <c r="G8" s="18"/>
      <c r="K8" s="20"/>
      <c r="L8" s="18"/>
    </row>
    <row r="9" spans="1:14" ht="45" customHeight="1" x14ac:dyDescent="0.25">
      <c r="A9" s="93" t="s">
        <v>0</v>
      </c>
      <c r="B9" s="21" t="s">
        <v>58</v>
      </c>
      <c r="C9" s="47">
        <f>IF(B9="Incomplete",0,IF(B9="Sufficient medical staff is available now.",1,IF(B9="Sufficient medical staff will be available in 48 hours.",2,IF(B9="Sufficient medical staff is not available locally.",3,"ERROR"))))</f>
        <v>0</v>
      </c>
      <c r="D9" s="13"/>
      <c r="F9" s="93" t="s">
        <v>0</v>
      </c>
      <c r="G9" s="21" t="s">
        <v>58</v>
      </c>
      <c r="H9" s="47">
        <f>IF(G9="Incomplete",0,IF(G9="Sufficient medical staff is available now.",1,IF(G9="Sufficient medical staff will be available in 48 hours.",2,IF(G9="Sufficient medical staff is not available locally.",3,"ERROR"))))</f>
        <v>0</v>
      </c>
      <c r="I9" s="47"/>
      <c r="K9" s="93" t="s">
        <v>0</v>
      </c>
      <c r="L9" s="21" t="s">
        <v>58</v>
      </c>
      <c r="M9" s="47">
        <f>IF(L9="Incomplete",0,IF(L9="Sufficient medical staff is available now.",1,IF(L9="Sufficient medical staff will be available in 48 hours.",2,IF(L9="Sufficient medical staff is not available locally.",3,"ERROR"))))</f>
        <v>0</v>
      </c>
      <c r="N9" s="47"/>
    </row>
    <row r="10" spans="1:14" ht="30" customHeight="1" x14ac:dyDescent="0.25">
      <c r="A10" s="93"/>
      <c r="B10" s="21" t="s">
        <v>58</v>
      </c>
      <c r="C10" s="47">
        <f>IF(B10="Incomplete",0,IF(B10="Staff can access available sites on their own.",1,IF(B10="Staff can access available sites with assistance (group transportation or escorts).",2,IF(B10="Staff cannot access available sites.",4,"ERROR"))))</f>
        <v>0</v>
      </c>
      <c r="D10" s="13"/>
      <c r="F10" s="93"/>
      <c r="G10" s="21" t="s">
        <v>58</v>
      </c>
      <c r="H10" s="47">
        <f>IF(G10="Incomplete",0,IF(G10="Staff can access available sites on their own.",1,IF(G10="Staff can access available sites with assistance (group transportation or escorts).",2,IF(G10="Staff cannot access available sites.",4,"ERROR"))))</f>
        <v>0</v>
      </c>
      <c r="I10" s="47"/>
      <c r="K10" s="93"/>
      <c r="L10" s="21" t="s">
        <v>58</v>
      </c>
      <c r="M10" s="47">
        <f>IF(L10="Incomplete",0,IF(L10="Staff can access available sites on their own.",1,IF(L10="Staff can access available sites with assistance (group transportation or escorts).",2,IF(L10="Staff cannot access available sites.",4,"ERROR"))))</f>
        <v>0</v>
      </c>
      <c r="N10" s="47"/>
    </row>
    <row r="11" spans="1:14" x14ac:dyDescent="0.25">
      <c r="A11" s="20"/>
      <c r="B11" s="18"/>
      <c r="F11" s="20"/>
      <c r="G11" s="18"/>
      <c r="K11" s="20"/>
      <c r="L11" s="18"/>
    </row>
    <row r="12" spans="1:14" ht="30" customHeight="1" x14ac:dyDescent="0.25">
      <c r="A12" s="93" t="s">
        <v>1</v>
      </c>
      <c r="B12" s="21" t="s">
        <v>58</v>
      </c>
      <c r="C12" s="47">
        <f>IF(B12="Incomplete",0,IF(B12="Medical suppliers are able to move supplies to sites quickly.",1,IF(B12="Medical suppliers are able to move supplies to sites within 48 hours.",2,IF(B12="Medical suppliers are either not operational or are unable to move supplies to sites.",4,"ERROR"))))</f>
        <v>0</v>
      </c>
      <c r="D12" s="13"/>
      <c r="F12" s="93" t="s">
        <v>1</v>
      </c>
      <c r="G12" s="21" t="s">
        <v>58</v>
      </c>
      <c r="H12" s="47">
        <f>IF(G12="Incomplete",0,IF(G12="Medical suppliers are able to move supplies to sites quickly.",1,IF(G12="Medical suppliers are able to move supplies to sites within 48 hours.",2,IF(G12="Medical suppliers are either not operational or are unable to move supplies to sites.",4,"ERROR"))))</f>
        <v>0</v>
      </c>
      <c r="I12" s="47"/>
      <c r="K12" s="93" t="s">
        <v>1</v>
      </c>
      <c r="L12" s="21" t="s">
        <v>58</v>
      </c>
      <c r="M12" s="47">
        <f>IF(L12="Incomplete",0,IF(L12="Medical suppliers are able to move supplies to sites quickly.",1,IF(L12="Medical suppliers are able to move supplies to sites within 48 hours.",2,IF(L12="Medical suppliers are either not operational or are unable to move supplies to sites.",4,"ERROR"))))</f>
        <v>0</v>
      </c>
      <c r="N12" s="47"/>
    </row>
    <row r="13" spans="1:14" ht="30" customHeight="1" x14ac:dyDescent="0.25">
      <c r="A13" s="93"/>
      <c r="B13" s="21" t="s">
        <v>58</v>
      </c>
      <c r="C13" s="47">
        <f>IF(B13="Incomplete",0,IF(B13="Local EOCs can coordinate ACF/FMS non-medical logistical needs.",1,IF(B13="Local EOCs can coordinate some ACF/FMS non-medical logistical support.",2,IF(B13="Local EOCs cannot coordinate any ACF/FMS non-medical logistical needs.",3,"ERROR"))))</f>
        <v>0</v>
      </c>
      <c r="D13" s="13"/>
      <c r="F13" s="93"/>
      <c r="G13" s="21" t="s">
        <v>58</v>
      </c>
      <c r="H13" s="47">
        <f>IF(G13="Incomplete",0,IF(G13="Local EOCs can coordinate ACF/FMS non-medical logistical needs.",1,IF(G13="Local EOCs can coordinate some ACF/FMS non-medical logistical support.",2,IF(G13="Local EOCs cannot coordinate any ACF/FMS non-medical logistical needs.",3,"ERROR"))))</f>
        <v>0</v>
      </c>
      <c r="I13" s="47"/>
      <c r="K13" s="93"/>
      <c r="L13" s="21" t="s">
        <v>58</v>
      </c>
      <c r="M13" s="47">
        <f>IF(L13="Incomplete",0,IF(L13="Local EOCs can coordinate ACF/FMS non-medical logistical needs.",1,IF(L13="Local EOCs can coordinate some ACF/FMS non-medical logistical support.",2,IF(L13="Local EOCs cannot coordinate any ACF/FMS non-medical logistical needs.",3,"ERROR"))))</f>
        <v>0</v>
      </c>
      <c r="N13" s="47"/>
    </row>
    <row r="14" spans="1:14" x14ac:dyDescent="0.25">
      <c r="A14" s="16"/>
      <c r="B14" s="4"/>
      <c r="F14" s="16"/>
      <c r="G14" s="4"/>
      <c r="K14" s="16"/>
      <c r="L14" s="4"/>
    </row>
    <row r="15" spans="1:14" ht="30" x14ac:dyDescent="0.25">
      <c r="A15" s="24" t="s">
        <v>9</v>
      </c>
      <c r="B15" s="56" t="s">
        <v>58</v>
      </c>
      <c r="C15" s="57"/>
      <c r="D15" s="13"/>
      <c r="F15" s="24" t="s">
        <v>9</v>
      </c>
      <c r="G15" s="56" t="s">
        <v>58</v>
      </c>
      <c r="H15" s="57"/>
      <c r="I15" s="47"/>
      <c r="K15" s="24" t="s">
        <v>9</v>
      </c>
      <c r="L15" s="56" t="s">
        <v>58</v>
      </c>
      <c r="M15" s="57"/>
      <c r="N15" s="47"/>
    </row>
    <row r="16" spans="1:14" x14ac:dyDescent="0.25">
      <c r="A16" s="16"/>
      <c r="B16" s="4"/>
      <c r="F16" s="16"/>
      <c r="G16" s="4"/>
      <c r="K16" s="16"/>
      <c r="L16" s="4"/>
    </row>
    <row r="17" spans="1:12" x14ac:dyDescent="0.25">
      <c r="A17" s="38"/>
      <c r="B17" s="14" t="s">
        <v>13</v>
      </c>
      <c r="F17" s="38"/>
      <c r="G17" s="14" t="s">
        <v>13</v>
      </c>
      <c r="K17" s="38"/>
      <c r="L17" s="14" t="s">
        <v>13</v>
      </c>
    </row>
    <row r="18" spans="1:12" x14ac:dyDescent="0.25">
      <c r="A18" s="39"/>
      <c r="B18" s="14" t="s">
        <v>51</v>
      </c>
      <c r="F18" s="39"/>
      <c r="G18" s="14" t="s">
        <v>51</v>
      </c>
      <c r="K18" s="39"/>
      <c r="L18" s="14" t="s">
        <v>51</v>
      </c>
    </row>
    <row r="19" spans="1:12" x14ac:dyDescent="0.25">
      <c r="A19" s="40"/>
      <c r="B19" s="14" t="s">
        <v>52</v>
      </c>
      <c r="F19" s="40"/>
      <c r="G19" s="14" t="s">
        <v>52</v>
      </c>
      <c r="K19" s="40"/>
      <c r="L19" s="14" t="s">
        <v>52</v>
      </c>
    </row>
    <row r="20" spans="1:12" x14ac:dyDescent="0.25">
      <c r="A20" s="41"/>
      <c r="B20" s="14" t="s">
        <v>11</v>
      </c>
      <c r="F20" s="41"/>
      <c r="G20" s="14" t="s">
        <v>11</v>
      </c>
      <c r="K20" s="41"/>
      <c r="L20" s="14" t="s">
        <v>11</v>
      </c>
    </row>
    <row r="21" spans="1:12" x14ac:dyDescent="0.25">
      <c r="A21" s="16"/>
      <c r="B21" s="4"/>
      <c r="F21" s="16"/>
      <c r="G21" s="4"/>
      <c r="K21" s="16"/>
      <c r="L21" s="4"/>
    </row>
    <row r="22" spans="1:12" x14ac:dyDescent="0.25">
      <c r="A22" s="92"/>
      <c r="B22" s="92"/>
      <c r="F22" s="92"/>
      <c r="G22" s="92"/>
      <c r="K22" s="92"/>
      <c r="L22" s="92"/>
    </row>
    <row r="23" spans="1:12" x14ac:dyDescent="0.25">
      <c r="A23" s="16"/>
      <c r="B23" s="4"/>
      <c r="F23" s="16"/>
      <c r="G23" s="4"/>
      <c r="K23" s="16"/>
      <c r="L23" s="4"/>
    </row>
    <row r="24" spans="1:12" x14ac:dyDescent="0.25">
      <c r="A24" s="6"/>
      <c r="B24" s="4"/>
      <c r="F24" s="6"/>
      <c r="G24" s="4"/>
      <c r="K24" s="6"/>
      <c r="L24" s="4"/>
    </row>
    <row r="25" spans="1:12" x14ac:dyDescent="0.25">
      <c r="A25" s="7"/>
      <c r="B25" s="4"/>
      <c r="F25" s="7"/>
      <c r="G25" s="4"/>
      <c r="K25" s="7"/>
      <c r="L25" s="4"/>
    </row>
    <row r="26" spans="1:12" x14ac:dyDescent="0.25">
      <c r="A26" s="5"/>
      <c r="B26" s="4"/>
      <c r="F26" s="5"/>
      <c r="G26" s="4"/>
      <c r="K26" s="5"/>
      <c r="L26" s="4"/>
    </row>
    <row r="27" spans="1:12" x14ac:dyDescent="0.25">
      <c r="A27" s="5"/>
      <c r="B27" s="4"/>
      <c r="F27" s="5"/>
      <c r="G27" s="4"/>
      <c r="K27" s="5"/>
      <c r="L27" s="4"/>
    </row>
    <row r="28" spans="1:12" x14ac:dyDescent="0.25">
      <c r="A28" s="5"/>
      <c r="B28" s="4"/>
      <c r="F28" s="5"/>
      <c r="G28" s="4"/>
      <c r="K28" s="5"/>
      <c r="L28" s="4"/>
    </row>
    <row r="29" spans="1:12" x14ac:dyDescent="0.25">
      <c r="A29" s="5"/>
      <c r="B29" s="4"/>
      <c r="F29" s="5"/>
      <c r="G29" s="4"/>
      <c r="K29" s="5"/>
      <c r="L29" s="4"/>
    </row>
    <row r="30" spans="1:12" x14ac:dyDescent="0.25">
      <c r="A30" s="6"/>
      <c r="B30" s="4"/>
      <c r="F30" s="6"/>
      <c r="G30" s="4"/>
      <c r="K30" s="6"/>
      <c r="L30" s="4"/>
    </row>
    <row r="31" spans="1:12" x14ac:dyDescent="0.25">
      <c r="A31" s="6"/>
      <c r="B31" s="4"/>
      <c r="F31" s="6"/>
      <c r="G31" s="4"/>
      <c r="K31" s="6"/>
      <c r="L31" s="4"/>
    </row>
    <row r="32" spans="1:12" x14ac:dyDescent="0.25">
      <c r="A32" s="5"/>
      <c r="B32" s="4"/>
      <c r="F32" s="5"/>
      <c r="G32" s="4"/>
      <c r="K32" s="5"/>
      <c r="L32" s="4"/>
    </row>
    <row r="33" spans="1:12" x14ac:dyDescent="0.25">
      <c r="A33" s="6"/>
      <c r="B33" s="4"/>
      <c r="F33" s="6"/>
      <c r="G33" s="4"/>
      <c r="K33" s="6"/>
      <c r="L33" s="4"/>
    </row>
    <row r="34" spans="1:12" x14ac:dyDescent="0.25">
      <c r="A34" s="5"/>
      <c r="B34" s="4"/>
      <c r="F34" s="5"/>
      <c r="G34" s="4"/>
      <c r="K34" s="5"/>
      <c r="L34" s="4"/>
    </row>
    <row r="35" spans="1:12" x14ac:dyDescent="0.25">
      <c r="A35" s="6"/>
      <c r="B35" s="4"/>
      <c r="F35" s="6"/>
      <c r="G35" s="4"/>
      <c r="K35" s="6"/>
      <c r="L35" s="4"/>
    </row>
    <row r="36" spans="1:12" x14ac:dyDescent="0.25">
      <c r="A36" s="6"/>
      <c r="B36" s="4"/>
      <c r="F36" s="6"/>
      <c r="G36" s="4"/>
      <c r="K36" s="6"/>
      <c r="L36" s="4"/>
    </row>
    <row r="37" spans="1:12" x14ac:dyDescent="0.25">
      <c r="A37" s="5"/>
      <c r="B37" s="4"/>
      <c r="F37" s="5"/>
      <c r="G37" s="4"/>
      <c r="K37" s="5"/>
      <c r="L37" s="4"/>
    </row>
    <row r="38" spans="1:12" x14ac:dyDescent="0.25">
      <c r="A38" s="6"/>
      <c r="B38" s="4"/>
      <c r="F38" s="6"/>
      <c r="G38" s="4"/>
      <c r="K38" s="6"/>
      <c r="L38" s="4"/>
    </row>
    <row r="39" spans="1:12" x14ac:dyDescent="0.25">
      <c r="A39" s="6"/>
      <c r="B39" s="4"/>
      <c r="F39" s="6"/>
      <c r="G39" s="4"/>
      <c r="K39" s="6"/>
      <c r="L39" s="4"/>
    </row>
    <row r="40" spans="1:12" x14ac:dyDescent="0.25">
      <c r="A40" s="5"/>
      <c r="B40" s="4"/>
      <c r="F40" s="5"/>
      <c r="G40" s="4"/>
      <c r="K40" s="5"/>
      <c r="L40" s="4"/>
    </row>
    <row r="41" spans="1:12" x14ac:dyDescent="0.25">
      <c r="A41" s="6"/>
      <c r="B41" s="4"/>
      <c r="F41" s="6"/>
      <c r="G41" s="4"/>
      <c r="K41" s="6"/>
      <c r="L41" s="4"/>
    </row>
    <row r="42" spans="1:12" x14ac:dyDescent="0.25">
      <c r="A42" s="6"/>
      <c r="B42" s="4"/>
      <c r="F42" s="6"/>
      <c r="G42" s="4"/>
      <c r="K42" s="6"/>
      <c r="L42" s="4"/>
    </row>
    <row r="43" spans="1:12" x14ac:dyDescent="0.25">
      <c r="A43" s="4"/>
      <c r="B43" s="4"/>
      <c r="F43" s="4"/>
      <c r="G43" s="4"/>
      <c r="K43" s="4"/>
      <c r="L43" s="4"/>
    </row>
    <row r="44" spans="1:12" x14ac:dyDescent="0.25">
      <c r="A44" s="7"/>
      <c r="B44" s="7"/>
      <c r="F44" s="7"/>
      <c r="G44" s="7"/>
      <c r="K44" s="7"/>
      <c r="L44" s="7"/>
    </row>
    <row r="45" spans="1:12" x14ac:dyDescent="0.25">
      <c r="A45" s="4"/>
      <c r="B45" s="4"/>
      <c r="F45" s="4"/>
      <c r="G45" s="4"/>
      <c r="K45" s="4"/>
      <c r="L45" s="4"/>
    </row>
    <row r="46" spans="1:12" x14ac:dyDescent="0.25">
      <c r="A46" s="4"/>
      <c r="B46" s="4"/>
      <c r="F46" s="4"/>
      <c r="G46" s="4"/>
      <c r="K46" s="4"/>
      <c r="L46" s="4"/>
    </row>
    <row r="47" spans="1:12" x14ac:dyDescent="0.25">
      <c r="A47" s="4"/>
      <c r="B47" s="4"/>
      <c r="F47" s="4"/>
      <c r="G47" s="4"/>
      <c r="K47" s="4"/>
      <c r="L47" s="4"/>
    </row>
    <row r="48" spans="1:12" x14ac:dyDescent="0.25">
      <c r="A48" s="4"/>
      <c r="B48" s="4"/>
      <c r="F48" s="4"/>
      <c r="G48" s="4"/>
      <c r="K48" s="4"/>
      <c r="L48" s="4"/>
    </row>
  </sheetData>
  <mergeCells count="10">
    <mergeCell ref="A1:B1"/>
    <mergeCell ref="A9:A10"/>
    <mergeCell ref="A22:B22"/>
    <mergeCell ref="A12:A13"/>
    <mergeCell ref="F9:F10"/>
    <mergeCell ref="K9:K10"/>
    <mergeCell ref="F12:F13"/>
    <mergeCell ref="K12:K13"/>
    <mergeCell ref="F22:G22"/>
    <mergeCell ref="K22:L22"/>
  </mergeCells>
  <conditionalFormatting sqref="B5:B6">
    <cfRule type="beginsWith" dxfId="66" priority="62" operator="beginsWith" text="Neither potable water">
      <formula>LEFT(B5,LEN("Neither potable water"))="Neither potable water"</formula>
    </cfRule>
    <cfRule type="beginsWith" dxfId="65" priority="63" operator="beginsWith" text="Potable water can be delivered">
      <formula>LEFT(B5,LEN("Potable water can be delivered"))="Potable water can be delivered"</formula>
    </cfRule>
    <cfRule type="beginsWith" dxfId="64" priority="64" operator="beginsWith" text="Potable water is available">
      <formula>LEFT(B5,LEN("Potable water is available"))="Potable water is available"</formula>
    </cfRule>
  </conditionalFormatting>
  <conditionalFormatting sqref="B7:B8">
    <cfRule type="beginsWith" dxfId="63" priority="59" operator="beginsWith" text="Neither grid nor generator">
      <formula>LEFT(B7,LEN("Neither grid nor generator"))="Neither grid nor generator"</formula>
    </cfRule>
    <cfRule type="beginsWith" dxfId="62" priority="60" operator="beginsWith" text="Grid power is unavailable but">
      <formula>LEFT(B7,LEN("Grid power is unavailable but"))="Grid power is unavailable but"</formula>
    </cfRule>
    <cfRule type="beginsWith" dxfId="61" priority="61" operator="beginsWith" text="Grid power is available.">
      <formula>LEFT(B7,LEN("Grid power is available."))="Grid power is available."</formula>
    </cfRule>
  </conditionalFormatting>
  <conditionalFormatting sqref="B9">
    <cfRule type="beginsWith" dxfId="60" priority="56" operator="beginsWith" text="Sufficient medical staff is not">
      <formula>LEFT(B9,LEN("Sufficient medical staff is not"))="Sufficient medical staff is not"</formula>
    </cfRule>
    <cfRule type="beginsWith" dxfId="59" priority="57" operator="beginsWith" text="Sufficient medical staff will be">
      <formula>LEFT(B9,LEN("Sufficient medical staff will be"))="Sufficient medical staff will be"</formula>
    </cfRule>
    <cfRule type="beginsWith" dxfId="58" priority="58" operator="beginsWith" text="Sufficient medical staff is available now">
      <formula>LEFT(B9,LEN("Sufficient medical staff is available now"))="Sufficient medical staff is available now"</formula>
    </cfRule>
  </conditionalFormatting>
  <conditionalFormatting sqref="B10">
    <cfRule type="beginsWith" dxfId="57" priority="53" operator="beginsWith" text="Staff cannot">
      <formula>LEFT(B10,LEN("Staff cannot"))="Staff cannot"</formula>
    </cfRule>
    <cfRule type="beginsWith" dxfId="56" priority="54" operator="beginsWith" text="Staff can access available sites with assistance">
      <formula>LEFT(B10,LEN("Staff can access available sites with assistance"))="Staff can access available sites with assistance"</formula>
    </cfRule>
    <cfRule type="beginsWith" dxfId="55" priority="55" operator="beginsWith" text="Staff can access available sites on their own">
      <formula>LEFT(B10,LEN("Staff can access available sites on their own"))="Staff can access available sites on their own"</formula>
    </cfRule>
  </conditionalFormatting>
  <conditionalFormatting sqref="B12">
    <cfRule type="beginsWith" dxfId="54" priority="50" operator="beginsWith" text="Medical suppliers are either ">
      <formula>LEFT(B12,LEN("Medical suppliers are either "))="Medical suppliers are either "</formula>
    </cfRule>
    <cfRule type="containsText" dxfId="53" priority="51" operator="containsText" text="48 hours">
      <formula>NOT(ISERROR(SEARCH("48 hours",B12)))</formula>
    </cfRule>
    <cfRule type="beginsWith" dxfId="52" priority="52" operator="beginsWith" text="Medical suppliers are able to move supplies to sites quickly.">
      <formula>LEFT(B12,LEN("Medical suppliers are able to move supplies to sites quickly."))="Medical suppliers are able to move supplies to sites quickly."</formula>
    </cfRule>
  </conditionalFormatting>
  <conditionalFormatting sqref="B13">
    <cfRule type="beginsWith" dxfId="51" priority="47" operator="beginsWith" text="Local EOCs cannot">
      <formula>LEFT(B13,LEN("Local EOCs cannot"))="Local EOCs cannot"</formula>
    </cfRule>
    <cfRule type="containsText" dxfId="50" priority="48" operator="containsText" text="Local EOCs can coordinate some">
      <formula>NOT(ISERROR(SEARCH("Local EOCs can coordinate some",B13)))</formula>
    </cfRule>
    <cfRule type="beginsWith" dxfId="49" priority="49" operator="beginsWith" text="Local EOCs can coordinate ACF">
      <formula>LEFT(B13,LEN("Local EOCs can coordinate ACF"))="Local EOCs can coordinate ACF"</formula>
    </cfRule>
  </conditionalFormatting>
  <conditionalFormatting sqref="B3">
    <cfRule type="beginsWith" dxfId="48" priority="65" operator="beginsWith" text="Site is not structurally sound">
      <formula>LEFT(B3,LEN("Site is not structurally sound"))="Site is not structurally sound"</formula>
    </cfRule>
    <cfRule type="beginsWith" dxfId="47" priority="66" operator="beginsWith" text="Site has yet to be assessed">
      <formula>LEFT(B3,LEN("Site has yet to be assessed"))="Site has yet to be assessed"</formula>
    </cfRule>
    <cfRule type="beginsWith" dxfId="46" priority="67" operator="beginsWith" text="Site assessed structurally sound">
      <formula>LEFT(B3,LEN("Site assessed structurally sound"))="Site assessed structurally sound"</formula>
    </cfRule>
  </conditionalFormatting>
  <conditionalFormatting sqref="G5:G6">
    <cfRule type="beginsWith" dxfId="45" priority="41" operator="beginsWith" text="Neither potable water">
      <formula>LEFT(G5,LEN("Neither potable water"))="Neither potable water"</formula>
    </cfRule>
    <cfRule type="beginsWith" dxfId="44" priority="42" operator="beginsWith" text="Potable water can be delivered">
      <formula>LEFT(G5,LEN("Potable water can be delivered"))="Potable water can be delivered"</formula>
    </cfRule>
    <cfRule type="beginsWith" dxfId="43" priority="43" operator="beginsWith" text="Potable water is available">
      <formula>LEFT(G5,LEN("Potable water is available"))="Potable water is available"</formula>
    </cfRule>
  </conditionalFormatting>
  <conditionalFormatting sqref="G7:G8">
    <cfRule type="beginsWith" dxfId="42" priority="38" operator="beginsWith" text="Neither grid nor generator">
      <formula>LEFT(G7,LEN("Neither grid nor generator"))="Neither grid nor generator"</formula>
    </cfRule>
    <cfRule type="beginsWith" dxfId="41" priority="39" operator="beginsWith" text="Grid power is unavailable but">
      <formula>LEFT(G7,LEN("Grid power is unavailable but"))="Grid power is unavailable but"</formula>
    </cfRule>
    <cfRule type="beginsWith" dxfId="40" priority="40" operator="beginsWith" text="Grid power is available.">
      <formula>LEFT(G7,LEN("Grid power is available."))="Grid power is available."</formula>
    </cfRule>
  </conditionalFormatting>
  <conditionalFormatting sqref="G9">
    <cfRule type="beginsWith" dxfId="39" priority="35" operator="beginsWith" text="Sufficient medical staff is not">
      <formula>LEFT(G9,LEN("Sufficient medical staff is not"))="Sufficient medical staff is not"</formula>
    </cfRule>
    <cfRule type="beginsWith" dxfId="38" priority="36" operator="beginsWith" text="Sufficient medical staff will be">
      <formula>LEFT(G9,LEN("Sufficient medical staff will be"))="Sufficient medical staff will be"</formula>
    </cfRule>
    <cfRule type="beginsWith" dxfId="37" priority="37" operator="beginsWith" text="Sufficient medical staff is available now">
      <formula>LEFT(G9,LEN("Sufficient medical staff is available now"))="Sufficient medical staff is available now"</formula>
    </cfRule>
  </conditionalFormatting>
  <conditionalFormatting sqref="G10">
    <cfRule type="beginsWith" dxfId="36" priority="32" operator="beginsWith" text="Staff cannot">
      <formula>LEFT(G10,LEN("Staff cannot"))="Staff cannot"</formula>
    </cfRule>
    <cfRule type="beginsWith" dxfId="35" priority="33" operator="beginsWith" text="Staff can access available sites with assistance">
      <formula>LEFT(G10,LEN("Staff can access available sites with assistance"))="Staff can access available sites with assistance"</formula>
    </cfRule>
    <cfRule type="beginsWith" dxfId="34" priority="34" operator="beginsWith" text="Staff can access available sites on their own">
      <formula>LEFT(G10,LEN("Staff can access available sites on their own"))="Staff can access available sites on their own"</formula>
    </cfRule>
  </conditionalFormatting>
  <conditionalFormatting sqref="G12">
    <cfRule type="beginsWith" dxfId="33" priority="29" operator="beginsWith" text="Medical suppliers are either ">
      <formula>LEFT(G12,LEN("Medical suppliers are either "))="Medical suppliers are either "</formula>
    </cfRule>
    <cfRule type="containsText" dxfId="32" priority="30" operator="containsText" text="48 hours">
      <formula>NOT(ISERROR(SEARCH("48 hours",G12)))</formula>
    </cfRule>
    <cfRule type="beginsWith" dxfId="31" priority="31" operator="beginsWith" text="Medical suppliers are able to move supplies to sites quickly">
      <formula>LEFT(G12,LEN("Medical suppliers are able to move supplies to sites quickly"))="Medical suppliers are able to move supplies to sites quickly"</formula>
    </cfRule>
  </conditionalFormatting>
  <conditionalFormatting sqref="G13">
    <cfRule type="beginsWith" dxfId="30" priority="26" operator="beginsWith" text="Local EOCs cannot">
      <formula>LEFT(G13,LEN("Local EOCs cannot"))="Local EOCs cannot"</formula>
    </cfRule>
    <cfRule type="beginsWith" dxfId="29" priority="27" operator="beginsWith" text="Local EOCs can coordinate some">
      <formula>LEFT(G13,LEN("Local EOCs can coordinate some"))="Local EOCs can coordinate some"</formula>
    </cfRule>
    <cfRule type="beginsWith" dxfId="28" priority="28" operator="beginsWith" text="Local EOCs can coordinate ACF">
      <formula>LEFT(G13,LEN("Local EOCs can coordinate ACF"))="Local EOCs can coordinate ACF"</formula>
    </cfRule>
  </conditionalFormatting>
  <conditionalFormatting sqref="G3">
    <cfRule type="containsText" dxfId="27" priority="3" operator="containsText" text="Incomplete">
      <formula>NOT(ISERROR(SEARCH("Incomplete",G3)))</formula>
    </cfRule>
    <cfRule type="beginsWith" dxfId="26" priority="44" operator="beginsWith" text="Site is not structurally sound">
      <formula>LEFT(G3,LEN("Site is not structurally sound"))="Site is not structurally sound"</formula>
    </cfRule>
    <cfRule type="beginsWith" dxfId="25" priority="45" operator="beginsWith" text="Site has yet to be assessed">
      <formula>LEFT(G3,LEN("Site has yet to be assessed"))="Site has yet to be assessed"</formula>
    </cfRule>
    <cfRule type="beginsWith" dxfId="24" priority="46" operator="beginsWith" text="Site assessed structurally sound">
      <formula>LEFT(G3,LEN("Site assessed structurally sound"))="Site assessed structurally sound"</formula>
    </cfRule>
  </conditionalFormatting>
  <conditionalFormatting sqref="L5:L6">
    <cfRule type="beginsWith" dxfId="23" priority="20" operator="beginsWith" text="Neither potable water">
      <formula>LEFT(L5,LEN("Neither potable water"))="Neither potable water"</formula>
    </cfRule>
    <cfRule type="beginsWith" dxfId="22" priority="21" operator="beginsWith" text="Potable water can be delivered">
      <formula>LEFT(L5,LEN("Potable water can be delivered"))="Potable water can be delivered"</formula>
    </cfRule>
    <cfRule type="beginsWith" dxfId="21" priority="22" operator="beginsWith" text="Potable water is available">
      <formula>LEFT(L5,LEN("Potable water is available"))="Potable water is available"</formula>
    </cfRule>
  </conditionalFormatting>
  <conditionalFormatting sqref="L7:L8">
    <cfRule type="beginsWith" dxfId="20" priority="17" operator="beginsWith" text="Neither grid nor generator">
      <formula>LEFT(L7,LEN("Neither grid nor generator"))="Neither grid nor generator"</formula>
    </cfRule>
    <cfRule type="beginsWith" dxfId="19" priority="18" operator="beginsWith" text="Grid power is unavailable but">
      <formula>LEFT(L7,LEN("Grid power is unavailable but"))="Grid power is unavailable but"</formula>
    </cfRule>
    <cfRule type="beginsWith" dxfId="18" priority="19" operator="beginsWith" text="Grid power is available.">
      <formula>LEFT(L7,LEN("Grid power is available."))="Grid power is available."</formula>
    </cfRule>
  </conditionalFormatting>
  <conditionalFormatting sqref="L9">
    <cfRule type="beginsWith" dxfId="17" priority="14" operator="beginsWith" text="Sufficient medical staff is not">
      <formula>LEFT(L9,LEN("Sufficient medical staff is not"))="Sufficient medical staff is not"</formula>
    </cfRule>
    <cfRule type="beginsWith" dxfId="16" priority="15" operator="beginsWith" text="Sufficient medical staff will be">
      <formula>LEFT(L9,LEN("Sufficient medical staff will be"))="Sufficient medical staff will be"</formula>
    </cfRule>
    <cfRule type="beginsWith" dxfId="15" priority="16" operator="beginsWith" text="Sufficient medical staff is available now.">
      <formula>LEFT(L9,LEN("Sufficient medical staff is available now."))="Sufficient medical staff is available now."</formula>
    </cfRule>
  </conditionalFormatting>
  <conditionalFormatting sqref="L10">
    <cfRule type="beginsWith" dxfId="14" priority="11" operator="beginsWith" text="Staff cannot">
      <formula>LEFT(L10,LEN("Staff cannot"))="Staff cannot"</formula>
    </cfRule>
    <cfRule type="beginsWith" dxfId="13" priority="12" operator="beginsWith" text="Staff can access available sites with assistance">
      <formula>LEFT(L10,LEN("Staff can access available sites with assistance"))="Staff can access available sites with assistance"</formula>
    </cfRule>
    <cfRule type="beginsWith" dxfId="12" priority="13" operator="beginsWith" text="Staff can access available sites on their own">
      <formula>LEFT(L10,LEN("Staff can access available sites on their own"))="Staff can access available sites on their own"</formula>
    </cfRule>
  </conditionalFormatting>
  <conditionalFormatting sqref="L12">
    <cfRule type="beginsWith" dxfId="11" priority="8" operator="beginsWith" text="Medical suppliers are either ">
      <formula>LEFT(L12,LEN("Medical suppliers are either "))="Medical suppliers are either "</formula>
    </cfRule>
    <cfRule type="containsText" dxfId="10" priority="9" operator="containsText" text="48 hours">
      <formula>NOT(ISERROR(SEARCH("48 hours",L12)))</formula>
    </cfRule>
    <cfRule type="beginsWith" dxfId="9" priority="10" operator="beginsWith" text="Medical suppliers are able to move supplies to sites quickly">
      <formula>LEFT(L12,LEN("Medical suppliers are able to move supplies to sites quickly"))="Medical suppliers are able to move supplies to sites quickly"</formula>
    </cfRule>
  </conditionalFormatting>
  <conditionalFormatting sqref="L13">
    <cfRule type="beginsWith" dxfId="8" priority="5" operator="beginsWith" text="Local EOCs cannot">
      <formula>LEFT(L13,LEN("Local EOCs cannot"))="Local EOCs cannot"</formula>
    </cfRule>
    <cfRule type="beginsWith" dxfId="7" priority="6" operator="beginsWith" text="Local EOCs can coordinate some">
      <formula>LEFT(L13,LEN("Local EOCs can coordinate some"))="Local EOCs can coordinate some"</formula>
    </cfRule>
    <cfRule type="beginsWith" dxfId="6" priority="7" operator="beginsWith" text="Local EOCs can coordinate ACF">
      <formula>LEFT(L13,LEN("Local EOCs can coordinate ACF"))="Local EOCs can coordinate ACF"</formula>
    </cfRule>
  </conditionalFormatting>
  <conditionalFormatting sqref="L3">
    <cfRule type="containsText" dxfId="5" priority="2" operator="containsText" text="Incomplete">
      <formula>NOT(ISERROR(SEARCH("Incomplete",L3)))</formula>
    </cfRule>
    <cfRule type="beginsWith" dxfId="4" priority="23" operator="beginsWith" text="Site is not structurally sound">
      <formula>LEFT(L3,LEN("Site is not structurally sound"))="Site is not structurally sound"</formula>
    </cfRule>
    <cfRule type="beginsWith" dxfId="3" priority="24" operator="beginsWith" text="Site has yet to be assessed">
      <formula>LEFT(L3,LEN("Site has yet to be assessed"))="Site has yet to be assessed"</formula>
    </cfRule>
    <cfRule type="beginsWith" dxfId="2" priority="25" operator="beginsWith" text="Site assessed structurally sound">
      <formula>LEFT(L3,LEN("Site assessed structurally sound"))="Site assessed structurally sound"</formula>
    </cfRule>
  </conditionalFormatting>
  <conditionalFormatting sqref="L7 G7 B7">
    <cfRule type="containsText" dxfId="1" priority="1" operator="containsText" text="Incomplete">
      <formula>NOT(ISERROR(SEARCH("Incomplete",B7)))</formula>
    </cfRule>
  </conditionalFormatting>
  <dataValidations count="8">
    <dataValidation type="list" allowBlank="1" showInputMessage="1" showErrorMessage="1" sqref="L12 B12 G12">
      <formula1>"Incomplete, Medical suppliers are able to move supplies to sites quickly., Medical suppliers are able to move supplies to sites within 48 hours., Medical suppliers are either not operational or are unable to move supplies to sites."</formula1>
    </dataValidation>
    <dataValidation type="list" allowBlank="1" showInputMessage="1" showErrorMessage="1" sqref="L10 B10 G10">
      <formula1>"Incomplete, Staff can access available sites on their own., Staff can access available sites with assistance (group transportation or escorts)., Staff cannot access available sites."</formula1>
    </dataValidation>
    <dataValidation type="list" allowBlank="1" showInputMessage="1" showErrorMessage="1" sqref="L9 B9 G9">
      <formula1>"Incomplete, Sufficient medical staff is available now., Sufficient medical staff will be available in 48 hours., Sufficient medical staff is not available locally."</formula1>
    </dataValidation>
    <dataValidation type="list" allowBlank="1" showInputMessage="1" showErrorMessage="1" sqref="L5 B5 G5">
      <formula1>"Incomplete, Potable water is available/wastewater lines are functional., Potable water can be delivered/wastewater lines are functional OR potable water is available/portable sanitation can be provided., Neither potable water nor sanitation is available."</formula1>
    </dataValidation>
    <dataValidation type="list" allowBlank="1" showInputMessage="1" showErrorMessage="1" sqref="L7 B7 G7">
      <formula1>"Incomplete, Grid power is available., Grid power is unavailable but generator power is available with sufficient access to fuel., Neither grid nor generator power is available."</formula1>
    </dataValidation>
    <dataValidation type="list" allowBlank="1" showInputMessage="1" showErrorMessage="1" sqref="L13 B13 G13">
      <formula1>"Incomplete, Local EOCs can coordinate ACF/FMS non-medical logistical needs., Local EOCs can coordinate some ACF/FMS non-medical logistical support., Local EOCs cannot coordinate any ACF/FMS non-medical logistical needs."</formula1>
    </dataValidation>
    <dataValidation type="list" allowBlank="1" showInputMessage="1" showErrorMessage="1" sqref="L3 B3 G3">
      <formula1>"Incomplete, Site assessed structurally sound and functional., Site has yet to be assessed but is believed to be sound and functional., Site is not structurally sound or functional."</formula1>
    </dataValidation>
    <dataValidation type="list" showInputMessage="1" showErrorMessage="1" sqref="B15 G15 L15">
      <formula1>"Incomplete, Fewer than 100, 101-250, More than 250"</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4" operator="containsText" id="{97F8CC0D-4692-43C1-8FCF-5B53E4336F31}">
            <xm:f>NOT(ISERROR(SEARCH("Incomplete",B3)))</xm:f>
            <xm:f>"Incomplete"</xm:f>
            <x14:dxf>
              <fill>
                <patternFill>
                  <bgColor theme="0"/>
                </patternFill>
              </fill>
            </x14:dxf>
          </x14:cfRule>
          <xm:sqref>B3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3"/>
  <sheetViews>
    <sheetView zoomScaleNormal="100" workbookViewId="0">
      <selection activeCell="A4" sqref="A4"/>
    </sheetView>
  </sheetViews>
  <sheetFormatPr defaultRowHeight="15" x14ac:dyDescent="0.25"/>
  <cols>
    <col min="1" max="1" width="81.85546875" style="25" customWidth="1"/>
    <col min="2" max="16384" width="9.140625" style="25"/>
  </cols>
  <sheetData>
    <row r="1" spans="1:1" ht="15.75" x14ac:dyDescent="0.25">
      <c r="A1" s="62" t="s">
        <v>351</v>
      </c>
    </row>
    <row r="2" spans="1:1" ht="15.75" x14ac:dyDescent="0.25">
      <c r="A2" s="62" t="s">
        <v>107</v>
      </c>
    </row>
    <row r="3" spans="1:1" ht="15.75" x14ac:dyDescent="0.25">
      <c r="A3" s="62"/>
    </row>
    <row r="4" spans="1:1" ht="78.75" x14ac:dyDescent="0.25">
      <c r="A4" s="61" t="s">
        <v>376</v>
      </c>
    </row>
    <row r="5" spans="1:1" ht="15.75" x14ac:dyDescent="0.25">
      <c r="A5" s="61"/>
    </row>
    <row r="6" spans="1:1" ht="15.75" x14ac:dyDescent="0.25">
      <c r="A6" s="67" t="s">
        <v>108</v>
      </c>
    </row>
    <row r="7" spans="1:1" ht="78.75" x14ac:dyDescent="0.25">
      <c r="A7" s="61" t="s">
        <v>377</v>
      </c>
    </row>
    <row r="8" spans="1:1" ht="15.75" x14ac:dyDescent="0.25">
      <c r="A8" s="61"/>
    </row>
    <row r="9" spans="1:1" ht="15.75" x14ac:dyDescent="0.25">
      <c r="A9" s="64" t="s">
        <v>109</v>
      </c>
    </row>
    <row r="10" spans="1:1" ht="15.75" x14ac:dyDescent="0.25">
      <c r="A10" s="64"/>
    </row>
    <row r="11" spans="1:1" ht="31.5" x14ac:dyDescent="0.25">
      <c r="A11" s="64" t="s">
        <v>110</v>
      </c>
    </row>
    <row r="12" spans="1:1" ht="15.75" x14ac:dyDescent="0.25">
      <c r="A12" s="61"/>
    </row>
    <row r="13" spans="1:1" ht="31.5" x14ac:dyDescent="0.25">
      <c r="A13" s="64" t="s">
        <v>111</v>
      </c>
    </row>
    <row r="14" spans="1:1" ht="15.75" x14ac:dyDescent="0.25">
      <c r="A14" s="61"/>
    </row>
    <row r="15" spans="1:1" ht="15.75" x14ac:dyDescent="0.25">
      <c r="A15" s="64" t="s">
        <v>112</v>
      </c>
    </row>
    <row r="16" spans="1:1" ht="15.75" x14ac:dyDescent="0.25">
      <c r="A16" s="61"/>
    </row>
    <row r="17" spans="1:1" ht="15.75" x14ac:dyDescent="0.25">
      <c r="A17" s="64" t="s">
        <v>113</v>
      </c>
    </row>
    <row r="18" spans="1:1" ht="15.75" x14ac:dyDescent="0.25">
      <c r="A18" s="61"/>
    </row>
    <row r="19" spans="1:1" ht="47.25" x14ac:dyDescent="0.25">
      <c r="A19" s="64" t="s">
        <v>114</v>
      </c>
    </row>
    <row r="20" spans="1:1" ht="15.75" x14ac:dyDescent="0.25">
      <c r="A20" s="61"/>
    </row>
    <row r="21" spans="1:1" ht="63" x14ac:dyDescent="0.25">
      <c r="A21" s="64" t="s">
        <v>115</v>
      </c>
    </row>
    <row r="22" spans="1:1" ht="15.75" x14ac:dyDescent="0.25">
      <c r="A22" s="61"/>
    </row>
    <row r="23" spans="1:1" ht="94.5" x14ac:dyDescent="0.25">
      <c r="A23" s="64" t="s">
        <v>116</v>
      </c>
    </row>
    <row r="24" spans="1:1" ht="15.75" x14ac:dyDescent="0.25">
      <c r="A24" s="61"/>
    </row>
    <row r="25" spans="1:1" ht="47.25" x14ac:dyDescent="0.25">
      <c r="A25" s="61" t="s">
        <v>117</v>
      </c>
    </row>
    <row r="26" spans="1:1" ht="15.75" x14ac:dyDescent="0.25">
      <c r="A26" s="61"/>
    </row>
    <row r="28" spans="1:1" ht="15.75" x14ac:dyDescent="0.25">
      <c r="A28" s="67" t="s">
        <v>118</v>
      </c>
    </row>
    <row r="29" spans="1:1" ht="15.75" x14ac:dyDescent="0.25">
      <c r="A29" s="61" t="s">
        <v>119</v>
      </c>
    </row>
    <row r="30" spans="1:1" ht="15.75" x14ac:dyDescent="0.25">
      <c r="A30" s="61" t="s">
        <v>120</v>
      </c>
    </row>
    <row r="31" spans="1:1" ht="15.75" x14ac:dyDescent="0.25">
      <c r="A31" s="61" t="s">
        <v>121</v>
      </c>
    </row>
    <row r="32" spans="1:1" ht="15.75" x14ac:dyDescent="0.25">
      <c r="A32" s="61" t="s">
        <v>122</v>
      </c>
    </row>
    <row r="33" spans="1:1" ht="15.75" x14ac:dyDescent="0.25">
      <c r="A33" s="61" t="s">
        <v>123</v>
      </c>
    </row>
    <row r="34" spans="1:1" ht="15.75" x14ac:dyDescent="0.25">
      <c r="A34" s="61"/>
    </row>
    <row r="35" spans="1:1" ht="63" x14ac:dyDescent="0.25">
      <c r="A35" s="61" t="s">
        <v>124</v>
      </c>
    </row>
    <row r="36" spans="1:1" ht="15.75" x14ac:dyDescent="0.25">
      <c r="A36" s="61"/>
    </row>
    <row r="37" spans="1:1" ht="31.5" x14ac:dyDescent="0.25">
      <c r="A37" s="61" t="s">
        <v>125</v>
      </c>
    </row>
    <row r="38" spans="1:1" ht="15.75" x14ac:dyDescent="0.25">
      <c r="A38" s="61" t="s">
        <v>56</v>
      </c>
    </row>
    <row r="39" spans="1:1" ht="15.75" x14ac:dyDescent="0.25">
      <c r="A39" s="61" t="s">
        <v>126</v>
      </c>
    </row>
    <row r="40" spans="1:1" ht="15.75" x14ac:dyDescent="0.25">
      <c r="A40" s="61" t="s">
        <v>59</v>
      </c>
    </row>
    <row r="41" spans="1:1" ht="15.75" x14ac:dyDescent="0.25">
      <c r="A41" s="61" t="s">
        <v>60</v>
      </c>
    </row>
    <row r="42" spans="1:1" ht="15.75" x14ac:dyDescent="0.25">
      <c r="A42" s="61" t="s">
        <v>61</v>
      </c>
    </row>
    <row r="43" spans="1:1" ht="15.75" x14ac:dyDescent="0.25">
      <c r="A43" s="61"/>
    </row>
    <row r="44" spans="1:1" ht="15.75" x14ac:dyDescent="0.25">
      <c r="A44" s="61" t="s">
        <v>57</v>
      </c>
    </row>
    <row r="45" spans="1:1" ht="15.75" x14ac:dyDescent="0.25">
      <c r="A45" s="61" t="s">
        <v>126</v>
      </c>
    </row>
    <row r="46" spans="1:1" ht="31.5" x14ac:dyDescent="0.25">
      <c r="A46" s="61" t="s">
        <v>62</v>
      </c>
    </row>
    <row r="47" spans="1:1" ht="31.5" x14ac:dyDescent="0.25">
      <c r="A47" s="61" t="s">
        <v>63</v>
      </c>
    </row>
    <row r="48" spans="1:1" ht="31.5" x14ac:dyDescent="0.25">
      <c r="A48" s="61" t="s">
        <v>64</v>
      </c>
    </row>
    <row r="49" spans="1:1" ht="15.75" x14ac:dyDescent="0.25">
      <c r="A49" s="61"/>
    </row>
    <row r="50" spans="1:1" ht="15.75" x14ac:dyDescent="0.25">
      <c r="A50" s="61" t="s">
        <v>127</v>
      </c>
    </row>
    <row r="51" spans="1:1" ht="15.75" x14ac:dyDescent="0.25">
      <c r="A51" s="61" t="s">
        <v>126</v>
      </c>
    </row>
    <row r="52" spans="1:1" ht="15.75" x14ac:dyDescent="0.25">
      <c r="A52" s="61" t="s">
        <v>65</v>
      </c>
    </row>
    <row r="53" spans="1:1" ht="31.5" x14ac:dyDescent="0.25">
      <c r="A53" s="61" t="s">
        <v>66</v>
      </c>
    </row>
    <row r="54" spans="1:1" ht="15.75" x14ac:dyDescent="0.25">
      <c r="A54" s="61" t="s">
        <v>67</v>
      </c>
    </row>
    <row r="55" spans="1:1" ht="15.75" x14ac:dyDescent="0.25">
      <c r="A55" s="61"/>
    </row>
    <row r="56" spans="1:1" ht="15.75" x14ac:dyDescent="0.25">
      <c r="A56" s="61" t="s">
        <v>128</v>
      </c>
    </row>
    <row r="57" spans="1:1" ht="15.75" x14ac:dyDescent="0.25">
      <c r="A57" s="61" t="s">
        <v>126</v>
      </c>
    </row>
    <row r="58" spans="1:1" ht="15.75" x14ac:dyDescent="0.25">
      <c r="A58" s="61" t="s">
        <v>84</v>
      </c>
    </row>
    <row r="59" spans="1:1" ht="47.25" x14ac:dyDescent="0.25">
      <c r="A59" s="61" t="s">
        <v>85</v>
      </c>
    </row>
    <row r="60" spans="1:1" ht="47.25" x14ac:dyDescent="0.25">
      <c r="A60" s="61" t="s">
        <v>86</v>
      </c>
    </row>
    <row r="61" spans="1:1" ht="15.75" x14ac:dyDescent="0.25">
      <c r="A61" s="67" t="s">
        <v>129</v>
      </c>
    </row>
    <row r="62" spans="1:1" ht="126" x14ac:dyDescent="0.25">
      <c r="A62" s="61" t="s">
        <v>378</v>
      </c>
    </row>
    <row r="63" spans="1:1" ht="15.75" x14ac:dyDescent="0.25">
      <c r="A63" s="61"/>
    </row>
    <row r="64" spans="1:1" ht="15.75" x14ac:dyDescent="0.25">
      <c r="A64" s="64" t="s">
        <v>2</v>
      </c>
    </row>
    <row r="65" spans="1:1" ht="47.25" x14ac:dyDescent="0.25">
      <c r="A65" s="61" t="s">
        <v>379</v>
      </c>
    </row>
    <row r="66" spans="1:1" ht="15.75" x14ac:dyDescent="0.25">
      <c r="A66" s="61"/>
    </row>
    <row r="67" spans="1:1" ht="15.75" x14ac:dyDescent="0.25">
      <c r="A67" s="61" t="s">
        <v>39</v>
      </c>
    </row>
    <row r="68" spans="1:1" ht="63" x14ac:dyDescent="0.25">
      <c r="A68" s="61" t="s">
        <v>130</v>
      </c>
    </row>
    <row r="69" spans="1:1" ht="15.75" x14ac:dyDescent="0.25">
      <c r="A69" s="61" t="s">
        <v>131</v>
      </c>
    </row>
    <row r="70" spans="1:1" ht="15.75" x14ac:dyDescent="0.25">
      <c r="A70" s="61" t="s">
        <v>132</v>
      </c>
    </row>
    <row r="71" spans="1:1" ht="15.75" x14ac:dyDescent="0.25">
      <c r="A71" s="61" t="s">
        <v>133</v>
      </c>
    </row>
    <row r="72" spans="1:1" ht="15.75" x14ac:dyDescent="0.25">
      <c r="A72" s="61"/>
    </row>
    <row r="73" spans="1:1" ht="31.5" x14ac:dyDescent="0.25">
      <c r="A73" s="61" t="s">
        <v>134</v>
      </c>
    </row>
    <row r="74" spans="1:1" ht="78.75" x14ac:dyDescent="0.25">
      <c r="A74" s="61" t="s">
        <v>135</v>
      </c>
    </row>
    <row r="75" spans="1:1" ht="15.75" x14ac:dyDescent="0.25">
      <c r="A75" s="61" t="s">
        <v>131</v>
      </c>
    </row>
    <row r="76" spans="1:1" ht="15.75" x14ac:dyDescent="0.25">
      <c r="A76" s="61" t="s">
        <v>132</v>
      </c>
    </row>
    <row r="77" spans="1:1" ht="15.75" x14ac:dyDescent="0.25">
      <c r="A77" s="61" t="s">
        <v>133</v>
      </c>
    </row>
    <row r="78" spans="1:1" ht="15.75" x14ac:dyDescent="0.25">
      <c r="A78" s="61"/>
    </row>
    <row r="79" spans="1:1" ht="15.75" x14ac:dyDescent="0.25">
      <c r="A79" s="61" t="s">
        <v>41</v>
      </c>
    </row>
    <row r="80" spans="1:1" ht="78.75" x14ac:dyDescent="0.25">
      <c r="A80" s="61" t="s">
        <v>136</v>
      </c>
    </row>
    <row r="81" spans="1:1" ht="15.75" x14ac:dyDescent="0.25">
      <c r="A81" s="61" t="s">
        <v>131</v>
      </c>
    </row>
    <row r="82" spans="1:1" ht="15.75" x14ac:dyDescent="0.25">
      <c r="A82" s="61" t="s">
        <v>137</v>
      </c>
    </row>
    <row r="83" spans="1:1" ht="15.75" x14ac:dyDescent="0.25">
      <c r="A83" s="61" t="s">
        <v>138</v>
      </c>
    </row>
    <row r="84" spans="1:1" ht="15.75" x14ac:dyDescent="0.25">
      <c r="A84" s="61" t="s">
        <v>139</v>
      </c>
    </row>
    <row r="85" spans="1:1" ht="15.75" x14ac:dyDescent="0.25">
      <c r="A85" s="61" t="s">
        <v>140</v>
      </c>
    </row>
    <row r="86" spans="1:1" ht="15.75" x14ac:dyDescent="0.25">
      <c r="A86" s="61"/>
    </row>
    <row r="87" spans="1:1" ht="31.5" x14ac:dyDescent="0.25">
      <c r="A87" s="61" t="s">
        <v>141</v>
      </c>
    </row>
    <row r="88" spans="1:1" ht="78.75" x14ac:dyDescent="0.25">
      <c r="A88" s="61" t="s">
        <v>142</v>
      </c>
    </row>
    <row r="89" spans="1:1" ht="15.75" x14ac:dyDescent="0.25">
      <c r="A89" s="61" t="s">
        <v>131</v>
      </c>
    </row>
    <row r="90" spans="1:1" ht="15.75" x14ac:dyDescent="0.25">
      <c r="A90" s="61" t="s">
        <v>137</v>
      </c>
    </row>
    <row r="91" spans="1:1" ht="15.75" x14ac:dyDescent="0.25">
      <c r="A91" s="61" t="s">
        <v>138</v>
      </c>
    </row>
    <row r="92" spans="1:1" ht="15.75" x14ac:dyDescent="0.25">
      <c r="A92" s="61" t="s">
        <v>139</v>
      </c>
    </row>
    <row r="93" spans="1:1" ht="15.75" x14ac:dyDescent="0.25">
      <c r="A93" s="61" t="s">
        <v>140</v>
      </c>
    </row>
    <row r="94" spans="1:1" ht="15.75" x14ac:dyDescent="0.25">
      <c r="A94" s="61"/>
    </row>
    <row r="95" spans="1:1" ht="15.75" x14ac:dyDescent="0.25">
      <c r="A95" s="64" t="s">
        <v>3</v>
      </c>
    </row>
    <row r="96" spans="1:1" ht="15.75" x14ac:dyDescent="0.25">
      <c r="A96" s="61" t="s">
        <v>143</v>
      </c>
    </row>
    <row r="97" spans="1:1" ht="15.75" x14ac:dyDescent="0.25">
      <c r="A97" s="61"/>
    </row>
    <row r="98" spans="1:1" ht="31.5" x14ac:dyDescent="0.25">
      <c r="A98" s="61" t="s">
        <v>43</v>
      </c>
    </row>
    <row r="99" spans="1:1" ht="15.75" x14ac:dyDescent="0.25">
      <c r="A99" s="61" t="s">
        <v>131</v>
      </c>
    </row>
    <row r="100" spans="1:1" ht="15.75" x14ac:dyDescent="0.25">
      <c r="A100" s="61" t="s">
        <v>144</v>
      </c>
    </row>
    <row r="101" spans="1:1" ht="15.75" x14ac:dyDescent="0.25">
      <c r="A101" s="61" t="s">
        <v>145</v>
      </c>
    </row>
    <row r="102" spans="1:1" ht="15.75" x14ac:dyDescent="0.25">
      <c r="A102" s="61"/>
    </row>
    <row r="103" spans="1:1" ht="15.75" x14ac:dyDescent="0.25">
      <c r="A103" s="61" t="s">
        <v>44</v>
      </c>
    </row>
    <row r="104" spans="1:1" ht="15.75" x14ac:dyDescent="0.25">
      <c r="A104" s="61" t="s">
        <v>131</v>
      </c>
    </row>
    <row r="105" spans="1:1" ht="15.75" x14ac:dyDescent="0.25">
      <c r="A105" s="61" t="s">
        <v>146</v>
      </c>
    </row>
    <row r="106" spans="1:1" ht="15.75" x14ac:dyDescent="0.25">
      <c r="A106" s="61" t="s">
        <v>147</v>
      </c>
    </row>
    <row r="107" spans="1:1" ht="15.75" x14ac:dyDescent="0.25">
      <c r="A107" s="61" t="s">
        <v>148</v>
      </c>
    </row>
    <row r="108" spans="1:1" ht="15.75" x14ac:dyDescent="0.25">
      <c r="A108" s="64"/>
    </row>
    <row r="109" spans="1:1" ht="15.75" x14ac:dyDescent="0.25">
      <c r="A109" s="64" t="s">
        <v>10</v>
      </c>
    </row>
    <row r="110" spans="1:1" ht="31.5" x14ac:dyDescent="0.25">
      <c r="A110" s="61" t="s">
        <v>149</v>
      </c>
    </row>
    <row r="111" spans="1:1" ht="15.75" x14ac:dyDescent="0.25">
      <c r="A111" s="61"/>
    </row>
    <row r="112" spans="1:1" ht="15.75" x14ac:dyDescent="0.25">
      <c r="A112" s="61" t="s">
        <v>45</v>
      </c>
    </row>
    <row r="113" spans="1:1" ht="63" x14ac:dyDescent="0.25">
      <c r="A113" s="61" t="s">
        <v>150</v>
      </c>
    </row>
    <row r="114" spans="1:1" ht="15.75" x14ac:dyDescent="0.25">
      <c r="A114" s="61" t="s">
        <v>131</v>
      </c>
    </row>
    <row r="115" spans="1:1" ht="15.75" x14ac:dyDescent="0.25">
      <c r="A115" s="61" t="s">
        <v>151</v>
      </c>
    </row>
    <row r="116" spans="1:1" ht="15.75" x14ac:dyDescent="0.25">
      <c r="A116" s="61" t="s">
        <v>152</v>
      </c>
    </row>
    <row r="117" spans="1:1" ht="15.75" x14ac:dyDescent="0.25">
      <c r="A117" s="61" t="s">
        <v>153</v>
      </c>
    </row>
    <row r="118" spans="1:1" ht="15.75" x14ac:dyDescent="0.25">
      <c r="A118" s="61"/>
    </row>
    <row r="119" spans="1:1" ht="15.75" x14ac:dyDescent="0.25">
      <c r="A119" s="61" t="s">
        <v>154</v>
      </c>
    </row>
    <row r="120" spans="1:1" ht="31.5" x14ac:dyDescent="0.25">
      <c r="A120" s="61" t="s">
        <v>155</v>
      </c>
    </row>
    <row r="121" spans="1:1" ht="15.75" x14ac:dyDescent="0.25">
      <c r="A121" s="61" t="s">
        <v>131</v>
      </c>
    </row>
    <row r="122" spans="1:1" ht="15.75" x14ac:dyDescent="0.25">
      <c r="A122" s="61" t="s">
        <v>156</v>
      </c>
    </row>
    <row r="123" spans="1:1" ht="15.75" x14ac:dyDescent="0.25">
      <c r="A123" s="61" t="s">
        <v>157</v>
      </c>
    </row>
    <row r="124" spans="1:1" ht="15.75" x14ac:dyDescent="0.25">
      <c r="A124" s="61" t="s">
        <v>158</v>
      </c>
    </row>
    <row r="125" spans="1:1" ht="15.75" x14ac:dyDescent="0.25">
      <c r="A125" s="61"/>
    </row>
    <row r="126" spans="1:1" ht="15.75" x14ac:dyDescent="0.25">
      <c r="A126" s="61" t="s">
        <v>159</v>
      </c>
    </row>
    <row r="127" spans="1:1" ht="31.5" x14ac:dyDescent="0.25">
      <c r="A127" s="61" t="s">
        <v>160</v>
      </c>
    </row>
    <row r="128" spans="1:1" ht="15.75" x14ac:dyDescent="0.25">
      <c r="A128" s="61" t="s">
        <v>131</v>
      </c>
    </row>
    <row r="129" spans="1:1" ht="15.75" x14ac:dyDescent="0.25">
      <c r="A129" s="61" t="s">
        <v>161</v>
      </c>
    </row>
    <row r="130" spans="1:1" ht="15.75" x14ac:dyDescent="0.25">
      <c r="A130" s="61" t="s">
        <v>162</v>
      </c>
    </row>
    <row r="131" spans="1:1" ht="15.75" x14ac:dyDescent="0.25">
      <c r="A131" s="61" t="s">
        <v>163</v>
      </c>
    </row>
    <row r="132" spans="1:1" ht="15.75" x14ac:dyDescent="0.25">
      <c r="A132" s="61"/>
    </row>
    <row r="133" spans="1:1" ht="15.75" x14ac:dyDescent="0.25">
      <c r="A133" s="64" t="s">
        <v>7</v>
      </c>
    </row>
    <row r="134" spans="1:1" ht="63" x14ac:dyDescent="0.25">
      <c r="A134" s="61" t="s">
        <v>164</v>
      </c>
    </row>
    <row r="135" spans="1:1" ht="15.75" x14ac:dyDescent="0.25">
      <c r="A135" s="61"/>
    </row>
    <row r="136" spans="1:1" ht="15.75" x14ac:dyDescent="0.25">
      <c r="A136" s="61" t="s">
        <v>48</v>
      </c>
    </row>
    <row r="137" spans="1:1" ht="78.75" x14ac:dyDescent="0.25">
      <c r="A137" s="61" t="s">
        <v>165</v>
      </c>
    </row>
    <row r="138" spans="1:1" ht="31.5" x14ac:dyDescent="0.25">
      <c r="A138" s="61" t="s">
        <v>166</v>
      </c>
    </row>
    <row r="139" spans="1:1" ht="15.75" x14ac:dyDescent="0.25">
      <c r="A139" s="61" t="s">
        <v>131</v>
      </c>
    </row>
    <row r="140" spans="1:1" ht="15.75" x14ac:dyDescent="0.25">
      <c r="A140" s="61" t="s">
        <v>132</v>
      </c>
    </row>
    <row r="141" spans="1:1" ht="15.75" x14ac:dyDescent="0.25">
      <c r="A141" s="61" t="s">
        <v>133</v>
      </c>
    </row>
    <row r="142" spans="1:1" ht="15.75" x14ac:dyDescent="0.25">
      <c r="A142" s="61"/>
    </row>
    <row r="143" spans="1:1" ht="31.5" x14ac:dyDescent="0.25">
      <c r="A143" s="61" t="s">
        <v>87</v>
      </c>
    </row>
    <row r="144" spans="1:1" ht="15.75" x14ac:dyDescent="0.25">
      <c r="A144" s="61" t="s">
        <v>131</v>
      </c>
    </row>
    <row r="145" spans="1:1" ht="15.75" x14ac:dyDescent="0.25">
      <c r="A145" s="61" t="s">
        <v>137</v>
      </c>
    </row>
    <row r="146" spans="1:1" ht="15.75" x14ac:dyDescent="0.25">
      <c r="A146" s="61" t="s">
        <v>167</v>
      </c>
    </row>
    <row r="147" spans="1:1" ht="15.75" x14ac:dyDescent="0.25">
      <c r="A147" s="61" t="s">
        <v>168</v>
      </c>
    </row>
    <row r="148" spans="1:1" ht="15.75" x14ac:dyDescent="0.25">
      <c r="A148" s="61"/>
    </row>
    <row r="149" spans="1:1" ht="31.5" x14ac:dyDescent="0.25">
      <c r="A149" s="61" t="s">
        <v>49</v>
      </c>
    </row>
    <row r="150" spans="1:1" ht="15.75" x14ac:dyDescent="0.25">
      <c r="A150" s="61" t="s">
        <v>131</v>
      </c>
    </row>
    <row r="151" spans="1:1" ht="15.75" x14ac:dyDescent="0.25">
      <c r="A151" s="61" t="s">
        <v>137</v>
      </c>
    </row>
    <row r="152" spans="1:1" ht="15.75" x14ac:dyDescent="0.25">
      <c r="A152" s="61" t="s">
        <v>167</v>
      </c>
    </row>
    <row r="153" spans="1:1" ht="15.75" x14ac:dyDescent="0.25">
      <c r="A153" s="61" t="s">
        <v>168</v>
      </c>
    </row>
    <row r="154" spans="1:1" ht="15.75" x14ac:dyDescent="0.25">
      <c r="A154" s="61"/>
    </row>
    <row r="155" spans="1:1" ht="15.75" x14ac:dyDescent="0.25">
      <c r="A155" s="61" t="s">
        <v>169</v>
      </c>
    </row>
    <row r="156" spans="1:1" ht="31.5" x14ac:dyDescent="0.25">
      <c r="A156" s="61" t="s">
        <v>170</v>
      </c>
    </row>
    <row r="157" spans="1:1" ht="15.75" x14ac:dyDescent="0.25">
      <c r="A157" s="61" t="s">
        <v>131</v>
      </c>
    </row>
    <row r="158" spans="1:1" ht="15.75" x14ac:dyDescent="0.25">
      <c r="A158" s="61" t="s">
        <v>137</v>
      </c>
    </row>
    <row r="159" spans="1:1" ht="15.75" x14ac:dyDescent="0.25">
      <c r="A159" s="61" t="s">
        <v>171</v>
      </c>
    </row>
    <row r="160" spans="1:1" ht="15.75" x14ac:dyDescent="0.25">
      <c r="A160" s="61" t="s">
        <v>172</v>
      </c>
    </row>
    <row r="161" spans="1:1" ht="15.75" x14ac:dyDescent="0.25">
      <c r="A161" s="61" t="s">
        <v>173</v>
      </c>
    </row>
    <row r="163" spans="1:1" ht="15.75" x14ac:dyDescent="0.25">
      <c r="A163" s="67" t="s">
        <v>174</v>
      </c>
    </row>
    <row r="164" spans="1:1" ht="78.75" x14ac:dyDescent="0.25">
      <c r="A164" s="61" t="s">
        <v>175</v>
      </c>
    </row>
    <row r="165" spans="1:1" ht="15.75" x14ac:dyDescent="0.25">
      <c r="A165" s="61"/>
    </row>
    <row r="166" spans="1:1" ht="15.75" x14ac:dyDescent="0.25">
      <c r="A166" s="61" t="s">
        <v>176</v>
      </c>
    </row>
    <row r="167" spans="1:1" ht="15.75" x14ac:dyDescent="0.25">
      <c r="A167" s="61" t="s">
        <v>131</v>
      </c>
    </row>
    <row r="168" spans="1:1" ht="15.75" x14ac:dyDescent="0.25">
      <c r="A168" s="61" t="s">
        <v>177</v>
      </c>
    </row>
    <row r="169" spans="1:1" ht="15.75" x14ac:dyDescent="0.25">
      <c r="A169" s="61" t="s">
        <v>178</v>
      </c>
    </row>
    <row r="170" spans="1:1" ht="15.75" x14ac:dyDescent="0.25">
      <c r="A170" s="61" t="s">
        <v>179</v>
      </c>
    </row>
    <row r="171" spans="1:1" ht="15.75" x14ac:dyDescent="0.25">
      <c r="A171" s="61"/>
    </row>
    <row r="172" spans="1:1" ht="15.75" x14ac:dyDescent="0.25">
      <c r="A172" s="61" t="s">
        <v>180</v>
      </c>
    </row>
    <row r="173" spans="1:1" ht="15.75" x14ac:dyDescent="0.25">
      <c r="A173" s="61" t="s">
        <v>131</v>
      </c>
    </row>
    <row r="174" spans="1:1" ht="15.75" x14ac:dyDescent="0.25">
      <c r="A174" s="61" t="s">
        <v>181</v>
      </c>
    </row>
    <row r="175" spans="1:1" ht="31.5" x14ac:dyDescent="0.25">
      <c r="A175" s="61" t="s">
        <v>182</v>
      </c>
    </row>
    <row r="176" spans="1:1" ht="15.75" x14ac:dyDescent="0.25">
      <c r="A176" s="61" t="s">
        <v>183</v>
      </c>
    </row>
    <row r="177" spans="1:1" ht="15.75" x14ac:dyDescent="0.25">
      <c r="A177" s="61"/>
    </row>
    <row r="178" spans="1:1" ht="15.75" x14ac:dyDescent="0.25">
      <c r="A178" s="61" t="s">
        <v>184</v>
      </c>
    </row>
    <row r="179" spans="1:1" ht="15.75" x14ac:dyDescent="0.25">
      <c r="A179" s="61" t="s">
        <v>131</v>
      </c>
    </row>
    <row r="180" spans="1:1" ht="15.75" x14ac:dyDescent="0.25">
      <c r="A180" s="61" t="s">
        <v>185</v>
      </c>
    </row>
    <row r="181" spans="1:1" ht="31.5" x14ac:dyDescent="0.25">
      <c r="A181" s="61" t="s">
        <v>186</v>
      </c>
    </row>
    <row r="182" spans="1:1" ht="15.75" x14ac:dyDescent="0.25">
      <c r="A182" s="61" t="s">
        <v>187</v>
      </c>
    </row>
    <row r="183" spans="1:1" ht="15.75" x14ac:dyDescent="0.25">
      <c r="A183" s="61"/>
    </row>
    <row r="184" spans="1:1" ht="15.75" x14ac:dyDescent="0.25">
      <c r="A184" s="61" t="s">
        <v>188</v>
      </c>
    </row>
    <row r="185" spans="1:1" ht="15.75" x14ac:dyDescent="0.25">
      <c r="A185" s="61" t="s">
        <v>131</v>
      </c>
    </row>
    <row r="186" spans="1:1" ht="15.75" x14ac:dyDescent="0.25">
      <c r="A186" s="61" t="s">
        <v>189</v>
      </c>
    </row>
    <row r="187" spans="1:1" ht="15.75" x14ac:dyDescent="0.25">
      <c r="A187" s="61" t="s">
        <v>190</v>
      </c>
    </row>
    <row r="188" spans="1:1" ht="15.75" x14ac:dyDescent="0.25">
      <c r="A188" s="61" t="s">
        <v>191</v>
      </c>
    </row>
    <row r="189" spans="1:1" ht="15.75" x14ac:dyDescent="0.25">
      <c r="A189" s="61"/>
    </row>
    <row r="190" spans="1:1" ht="15.75" x14ac:dyDescent="0.25">
      <c r="A190" s="61" t="s">
        <v>192</v>
      </c>
    </row>
    <row r="191" spans="1:1" ht="15.75" x14ac:dyDescent="0.25">
      <c r="A191" s="61" t="s">
        <v>131</v>
      </c>
    </row>
    <row r="192" spans="1:1" ht="15.75" x14ac:dyDescent="0.25">
      <c r="A192" s="61" t="s">
        <v>193</v>
      </c>
    </row>
    <row r="193" spans="1:1" ht="31.5" x14ac:dyDescent="0.25">
      <c r="A193" s="61" t="s">
        <v>194</v>
      </c>
    </row>
    <row r="194" spans="1:1" ht="15.75" x14ac:dyDescent="0.25">
      <c r="A194" s="61" t="s">
        <v>195</v>
      </c>
    </row>
    <row r="195" spans="1:1" ht="15.75" x14ac:dyDescent="0.25">
      <c r="A195" s="61"/>
    </row>
    <row r="196" spans="1:1" ht="15.75" x14ac:dyDescent="0.25">
      <c r="A196" s="61" t="s">
        <v>196</v>
      </c>
    </row>
    <row r="197" spans="1:1" ht="15.75" x14ac:dyDescent="0.25">
      <c r="A197" s="61" t="s">
        <v>197</v>
      </c>
    </row>
    <row r="198" spans="1:1" ht="15.75" x14ac:dyDescent="0.25">
      <c r="A198" s="61" t="s">
        <v>131</v>
      </c>
    </row>
    <row r="199" spans="1:1" ht="15.75" x14ac:dyDescent="0.25">
      <c r="A199" s="61" t="s">
        <v>198</v>
      </c>
    </row>
    <row r="200" spans="1:1" ht="15.75" x14ac:dyDescent="0.25">
      <c r="A200" s="61" t="s">
        <v>199</v>
      </c>
    </row>
    <row r="201" spans="1:1" ht="31.5" x14ac:dyDescent="0.25">
      <c r="A201" s="61" t="s">
        <v>200</v>
      </c>
    </row>
    <row r="202" spans="1:1" ht="15.75" x14ac:dyDescent="0.25">
      <c r="A202" s="61"/>
    </row>
    <row r="203" spans="1:1" ht="15.75" x14ac:dyDescent="0.25">
      <c r="A203" s="61" t="s">
        <v>201</v>
      </c>
    </row>
    <row r="204" spans="1:1" ht="15.75" x14ac:dyDescent="0.25">
      <c r="A204" s="61" t="s">
        <v>131</v>
      </c>
    </row>
    <row r="205" spans="1:1" ht="15.75" x14ac:dyDescent="0.25">
      <c r="A205" s="61" t="s">
        <v>202</v>
      </c>
    </row>
    <row r="206" spans="1:1" ht="31.5" x14ac:dyDescent="0.25">
      <c r="A206" s="61" t="s">
        <v>203</v>
      </c>
    </row>
    <row r="207" spans="1:1" ht="15.75" x14ac:dyDescent="0.25">
      <c r="A207" s="61" t="s">
        <v>204</v>
      </c>
    </row>
    <row r="208" spans="1:1" ht="15.75" x14ac:dyDescent="0.25">
      <c r="A208" s="61"/>
    </row>
    <row r="209" spans="1:1" ht="15.75" x14ac:dyDescent="0.25">
      <c r="A209" s="61" t="s">
        <v>205</v>
      </c>
    </row>
    <row r="210" spans="1:1" ht="15.75" x14ac:dyDescent="0.25">
      <c r="A210" s="61" t="s">
        <v>206</v>
      </c>
    </row>
    <row r="211" spans="1:1" ht="15.75" x14ac:dyDescent="0.25">
      <c r="A211" s="61" t="s">
        <v>207</v>
      </c>
    </row>
    <row r="212" spans="1:1" ht="15.75" x14ac:dyDescent="0.25">
      <c r="A212" s="61">
        <f>- 101-250</f>
        <v>-351</v>
      </c>
    </row>
    <row r="213" spans="1:1" ht="15.75" x14ac:dyDescent="0.25">
      <c r="A213" s="61" t="s">
        <v>208</v>
      </c>
    </row>
  </sheetData>
  <pageMargins left="0.7" right="0.7" top="0.75" bottom="0.75" header="0.3" footer="0.3"/>
  <pageSetup scale="95" orientation="portrait" r:id="rId1"/>
  <rowBreaks count="6" manualBreakCount="6">
    <brk id="25" max="16383" man="1"/>
    <brk id="58" max="16383" man="1"/>
    <brk id="76" max="16383" man="1"/>
    <brk id="106" max="16383" man="1"/>
    <brk id="139" max="16383" man="1"/>
    <brk id="17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workbookViewId="0">
      <selection activeCell="A20" sqref="A20"/>
    </sheetView>
  </sheetViews>
  <sheetFormatPr defaultRowHeight="15" x14ac:dyDescent="0.25"/>
  <cols>
    <col min="1" max="1" width="81.85546875" style="25" customWidth="1"/>
    <col min="2" max="16384" width="9.140625" style="25"/>
  </cols>
  <sheetData>
    <row r="1" spans="1:1" ht="31.5" x14ac:dyDescent="0.25">
      <c r="A1" s="62" t="s">
        <v>380</v>
      </c>
    </row>
    <row r="2" spans="1:1" ht="15.75" x14ac:dyDescent="0.25">
      <c r="A2" s="61"/>
    </row>
    <row r="3" spans="1:1" ht="47.25" x14ac:dyDescent="0.25">
      <c r="A3" s="61" t="s">
        <v>381</v>
      </c>
    </row>
    <row r="4" spans="1:1" ht="15.75" x14ac:dyDescent="0.25">
      <c r="A4" s="61"/>
    </row>
    <row r="5" spans="1:1" ht="15.75" x14ac:dyDescent="0.25">
      <c r="A5" s="64" t="s">
        <v>209</v>
      </c>
    </row>
    <row r="6" spans="1:1" ht="78.75" x14ac:dyDescent="0.25">
      <c r="A6" s="68" t="s">
        <v>382</v>
      </c>
    </row>
    <row r="7" spans="1:1" ht="47.25" x14ac:dyDescent="0.25">
      <c r="A7" s="68" t="s">
        <v>383</v>
      </c>
    </row>
    <row r="8" spans="1:1" ht="47.25" x14ac:dyDescent="0.25">
      <c r="A8" s="68" t="s">
        <v>384</v>
      </c>
    </row>
    <row r="9" spans="1:1" ht="15.75" x14ac:dyDescent="0.25">
      <c r="A9" s="61"/>
    </row>
    <row r="10" spans="1:1" ht="15.75" x14ac:dyDescent="0.25">
      <c r="A10" s="64" t="s">
        <v>210</v>
      </c>
    </row>
    <row r="11" spans="1:1" ht="63" x14ac:dyDescent="0.25">
      <c r="A11" s="61" t="s">
        <v>385</v>
      </c>
    </row>
    <row r="12" spans="1:1" ht="15.75" x14ac:dyDescent="0.25">
      <c r="A12" s="64"/>
    </row>
    <row r="13" spans="1:1" ht="15.75" x14ac:dyDescent="0.25">
      <c r="A13" s="64" t="s">
        <v>211</v>
      </c>
    </row>
    <row r="14" spans="1:1" ht="31.5" x14ac:dyDescent="0.25">
      <c r="A14" s="68" t="s">
        <v>386</v>
      </c>
    </row>
    <row r="15" spans="1:1" ht="31.5" x14ac:dyDescent="0.25">
      <c r="A15" s="68" t="s">
        <v>212</v>
      </c>
    </row>
    <row r="16" spans="1:1" ht="47.25" x14ac:dyDescent="0.25">
      <c r="A16" s="68" t="s">
        <v>213</v>
      </c>
    </row>
    <row r="17" spans="1:1" ht="31.5" x14ac:dyDescent="0.25">
      <c r="A17" s="68" t="s">
        <v>214</v>
      </c>
    </row>
    <row r="18" spans="1:1" ht="47.25" x14ac:dyDescent="0.25">
      <c r="A18" s="68" t="s">
        <v>215</v>
      </c>
    </row>
    <row r="19" spans="1:1" ht="47.25" x14ac:dyDescent="0.25">
      <c r="A19" s="68" t="s">
        <v>216</v>
      </c>
    </row>
    <row r="20" spans="1:1" ht="15.75" x14ac:dyDescent="0.25">
      <c r="A20" s="68"/>
    </row>
    <row r="21" spans="1:1" ht="15.75" x14ac:dyDescent="0.25">
      <c r="A21" s="61"/>
    </row>
    <row r="22" spans="1:1" ht="15.75" x14ac:dyDescent="0.25">
      <c r="A22" s="64" t="s">
        <v>217</v>
      </c>
    </row>
    <row r="23" spans="1:1" ht="47.25" x14ac:dyDescent="0.25">
      <c r="A23" s="68" t="s">
        <v>218</v>
      </c>
    </row>
    <row r="24" spans="1:1" ht="47.25" x14ac:dyDescent="0.25">
      <c r="A24" s="68" t="s">
        <v>219</v>
      </c>
    </row>
    <row r="25" spans="1:1" ht="15.75" x14ac:dyDescent="0.25">
      <c r="A25" s="61"/>
    </row>
    <row r="26" spans="1:1" ht="15.75" x14ac:dyDescent="0.25">
      <c r="A26" s="64" t="s">
        <v>220</v>
      </c>
    </row>
    <row r="27" spans="1:1" ht="63" x14ac:dyDescent="0.25">
      <c r="A27" s="68" t="s">
        <v>387</v>
      </c>
    </row>
    <row r="28" spans="1:1" ht="31.5" x14ac:dyDescent="0.25">
      <c r="A28" s="68" t="s">
        <v>221</v>
      </c>
    </row>
    <row r="29" spans="1:1" ht="15.75" x14ac:dyDescent="0.25">
      <c r="A29" s="68" t="s">
        <v>222</v>
      </c>
    </row>
    <row r="30" spans="1:1" ht="15.75" x14ac:dyDescent="0.25">
      <c r="A30" s="61"/>
    </row>
    <row r="31" spans="1:1" ht="15.75" x14ac:dyDescent="0.25">
      <c r="A31" s="64" t="s">
        <v>223</v>
      </c>
    </row>
    <row r="32" spans="1:1" ht="15.75" x14ac:dyDescent="0.25">
      <c r="A32" s="68" t="s">
        <v>224</v>
      </c>
    </row>
    <row r="33" spans="1:1" ht="15.75" x14ac:dyDescent="0.25">
      <c r="A33" s="68" t="s">
        <v>225</v>
      </c>
    </row>
    <row r="34" spans="1:1" ht="15.75" x14ac:dyDescent="0.25">
      <c r="A34" s="68" t="s">
        <v>226</v>
      </c>
    </row>
    <row r="35" spans="1:1" ht="15.75" x14ac:dyDescent="0.25">
      <c r="A35" s="68" t="s">
        <v>227</v>
      </c>
    </row>
    <row r="36" spans="1:1" ht="15.75" x14ac:dyDescent="0.25">
      <c r="A36" s="61"/>
    </row>
    <row r="37" spans="1:1" ht="15.75" x14ac:dyDescent="0.25">
      <c r="A37" s="64" t="s">
        <v>228</v>
      </c>
    </row>
    <row r="38" spans="1:1" ht="15.75" x14ac:dyDescent="0.25">
      <c r="A38" s="68" t="s">
        <v>388</v>
      </c>
    </row>
    <row r="39" spans="1:1" ht="15.75" x14ac:dyDescent="0.25">
      <c r="A39" s="64"/>
    </row>
    <row r="40" spans="1:1" ht="15.75" x14ac:dyDescent="0.25">
      <c r="A40" s="68"/>
    </row>
    <row r="41" spans="1:1" ht="15.75" x14ac:dyDescent="0.25">
      <c r="A41" s="68"/>
    </row>
    <row r="42" spans="1:1" ht="15.75" x14ac:dyDescent="0.25">
      <c r="A42" s="68"/>
    </row>
    <row r="43" spans="1:1" ht="15.75" x14ac:dyDescent="0.25">
      <c r="A43" s="68"/>
    </row>
    <row r="44" spans="1:1" ht="15.75" x14ac:dyDescent="0.25">
      <c r="A44" s="61"/>
    </row>
    <row r="45" spans="1:1" ht="15.75" x14ac:dyDescent="0.25">
      <c r="A45" s="61"/>
    </row>
    <row r="46" spans="1:1" ht="15.75" x14ac:dyDescent="0.25">
      <c r="A46" s="64"/>
    </row>
    <row r="47" spans="1:1" ht="15.75" x14ac:dyDescent="0.25">
      <c r="A47" s="68"/>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4"/>
  <sheetViews>
    <sheetView workbookViewId="0">
      <selection activeCell="A23" sqref="A23"/>
    </sheetView>
  </sheetViews>
  <sheetFormatPr defaultRowHeight="15" x14ac:dyDescent="0.25"/>
  <cols>
    <col min="1" max="1" width="81.85546875" style="25" customWidth="1"/>
    <col min="2" max="16384" width="9.140625" style="25"/>
  </cols>
  <sheetData>
    <row r="1" spans="1:1" ht="15.75" x14ac:dyDescent="0.25">
      <c r="A1" s="64" t="s">
        <v>229</v>
      </c>
    </row>
    <row r="2" spans="1:1" ht="15.75" x14ac:dyDescent="0.25">
      <c r="A2" s="69" t="s">
        <v>389</v>
      </c>
    </row>
    <row r="3" spans="1:1" ht="15.75" x14ac:dyDescent="0.25">
      <c r="A3" s="61" t="s">
        <v>230</v>
      </c>
    </row>
    <row r="4" spans="1:1" ht="15.75" x14ac:dyDescent="0.25">
      <c r="A4" s="61" t="s">
        <v>231</v>
      </c>
    </row>
    <row r="5" spans="1:1" ht="15.75" x14ac:dyDescent="0.25">
      <c r="A5" s="61" t="s">
        <v>232</v>
      </c>
    </row>
    <row r="6" spans="1:1" ht="15.75" x14ac:dyDescent="0.25">
      <c r="A6" s="61" t="s">
        <v>233</v>
      </c>
    </row>
    <row r="7" spans="1:1" ht="15.75" x14ac:dyDescent="0.25">
      <c r="A7" s="61" t="s">
        <v>234</v>
      </c>
    </row>
    <row r="8" spans="1:1" ht="15.75" x14ac:dyDescent="0.25">
      <c r="A8" s="61" t="s">
        <v>235</v>
      </c>
    </row>
    <row r="9" spans="1:1" ht="15.75" x14ac:dyDescent="0.25">
      <c r="A9" s="61" t="s">
        <v>236</v>
      </c>
    </row>
    <row r="10" spans="1:1" ht="15.75" x14ac:dyDescent="0.25">
      <c r="A10" s="61" t="s">
        <v>237</v>
      </c>
    </row>
    <row r="11" spans="1:1" ht="15.75" x14ac:dyDescent="0.25">
      <c r="A11" s="61" t="s">
        <v>390</v>
      </c>
    </row>
    <row r="12" spans="1:1" ht="15.75" x14ac:dyDescent="0.25">
      <c r="A12" s="61"/>
    </row>
    <row r="13" spans="1:1" ht="15.75" x14ac:dyDescent="0.25">
      <c r="A13" s="69" t="s">
        <v>238</v>
      </c>
    </row>
    <row r="14" spans="1:1" ht="15.75" x14ac:dyDescent="0.25">
      <c r="A14" s="61" t="s">
        <v>242</v>
      </c>
    </row>
    <row r="15" spans="1:1" ht="15.75" x14ac:dyDescent="0.25">
      <c r="A15" s="61" t="s">
        <v>239</v>
      </c>
    </row>
    <row r="16" spans="1:1" ht="15.75" x14ac:dyDescent="0.25">
      <c r="A16" s="68" t="s">
        <v>391</v>
      </c>
    </row>
    <row r="17" spans="1:1" ht="15.75" x14ac:dyDescent="0.25">
      <c r="A17" s="68" t="s">
        <v>241</v>
      </c>
    </row>
    <row r="18" spans="1:1" ht="15.75" x14ac:dyDescent="0.25">
      <c r="A18" s="68" t="s">
        <v>392</v>
      </c>
    </row>
    <row r="19" spans="1:1" ht="15.75" x14ac:dyDescent="0.25">
      <c r="A19" s="68" t="s">
        <v>393</v>
      </c>
    </row>
    <row r="20" spans="1:1" ht="15.75" x14ac:dyDescent="0.25">
      <c r="A20" s="68" t="s">
        <v>240</v>
      </c>
    </row>
    <row r="21" spans="1:1" ht="15.75" x14ac:dyDescent="0.25">
      <c r="A21" s="61" t="s">
        <v>394</v>
      </c>
    </row>
    <row r="22" spans="1:1" ht="15.75" x14ac:dyDescent="0.25">
      <c r="A22" s="61" t="s">
        <v>408</v>
      </c>
    </row>
    <row r="23" spans="1:1" ht="15.75" x14ac:dyDescent="0.25">
      <c r="A23" s="61"/>
    </row>
    <row r="24" spans="1:1" ht="15.75" x14ac:dyDescent="0.25">
      <c r="A24" s="69" t="s">
        <v>243</v>
      </c>
    </row>
    <row r="25" spans="1:1" ht="15.75" x14ac:dyDescent="0.25">
      <c r="A25" s="61" t="s">
        <v>395</v>
      </c>
    </row>
    <row r="26" spans="1:1" ht="15.75" x14ac:dyDescent="0.25">
      <c r="A26" s="61"/>
    </row>
    <row r="27" spans="1:1" ht="15.75" x14ac:dyDescent="0.25">
      <c r="A27" s="69" t="s">
        <v>244</v>
      </c>
    </row>
    <row r="28" spans="1:1" ht="15.75" x14ac:dyDescent="0.25">
      <c r="A28" s="61" t="s">
        <v>396</v>
      </c>
    </row>
    <row r="29" spans="1:1" ht="31.5" x14ac:dyDescent="0.25">
      <c r="A29" s="68" t="s">
        <v>245</v>
      </c>
    </row>
    <row r="30" spans="1:1" ht="15.75" x14ac:dyDescent="0.25">
      <c r="A30" s="68" t="s">
        <v>246</v>
      </c>
    </row>
    <row r="31" spans="1:1" ht="31.5" x14ac:dyDescent="0.25">
      <c r="A31" s="68" t="s">
        <v>397</v>
      </c>
    </row>
    <row r="32" spans="1:1" ht="15.75" x14ac:dyDescent="0.25">
      <c r="A32" s="61"/>
    </row>
    <row r="33" spans="1:1" ht="15.75" x14ac:dyDescent="0.25">
      <c r="A33" s="69" t="s">
        <v>247</v>
      </c>
    </row>
    <row r="34" spans="1:1" ht="15.75" x14ac:dyDescent="0.25">
      <c r="A34" s="68" t="s">
        <v>398</v>
      </c>
    </row>
    <row r="35" spans="1:1" ht="15.75" x14ac:dyDescent="0.25">
      <c r="A35" s="68" t="s">
        <v>399</v>
      </c>
    </row>
    <row r="36" spans="1:1" ht="31.5" x14ac:dyDescent="0.25">
      <c r="A36" s="68" t="s">
        <v>400</v>
      </c>
    </row>
    <row r="37" spans="1:1" ht="31.5" x14ac:dyDescent="0.25">
      <c r="A37" s="68" t="s">
        <v>401</v>
      </c>
    </row>
    <row r="38" spans="1:1" ht="15.75" x14ac:dyDescent="0.25">
      <c r="A38" s="68" t="s">
        <v>402</v>
      </c>
    </row>
    <row r="39" spans="1:1" ht="15.75" x14ac:dyDescent="0.25">
      <c r="A39" s="68" t="s">
        <v>403</v>
      </c>
    </row>
    <row r="40" spans="1:1" ht="31.5" x14ac:dyDescent="0.25">
      <c r="A40" s="68" t="s">
        <v>404</v>
      </c>
    </row>
    <row r="41" spans="1:1" ht="31.5" x14ac:dyDescent="0.25">
      <c r="A41" s="68" t="s">
        <v>405</v>
      </c>
    </row>
    <row r="42" spans="1:1" ht="15.75" x14ac:dyDescent="0.25">
      <c r="A42" s="68" t="s">
        <v>406</v>
      </c>
    </row>
    <row r="43" spans="1:1" x14ac:dyDescent="0.25">
      <c r="A43" s="60"/>
    </row>
    <row r="44" spans="1:1" x14ac:dyDescent="0.25">
      <c r="A44" s="60"/>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9"/>
  <sheetViews>
    <sheetView topLeftCell="A22" workbookViewId="0">
      <selection activeCell="A5" sqref="A5"/>
    </sheetView>
  </sheetViews>
  <sheetFormatPr defaultRowHeight="15.75" x14ac:dyDescent="0.25"/>
  <cols>
    <col min="1" max="1" width="81.85546875" style="70" customWidth="1"/>
    <col min="2" max="16384" width="9.140625" style="70"/>
  </cols>
  <sheetData>
    <row r="1" spans="1:1" x14ac:dyDescent="0.25">
      <c r="A1" s="62" t="s">
        <v>248</v>
      </c>
    </row>
    <row r="2" spans="1:1" ht="31.5" x14ac:dyDescent="0.25">
      <c r="A2" s="61" t="s">
        <v>249</v>
      </c>
    </row>
    <row r="3" spans="1:1" x14ac:dyDescent="0.25">
      <c r="A3" s="61"/>
    </row>
    <row r="4" spans="1:1" x14ac:dyDescent="0.25">
      <c r="A4" s="71" t="s">
        <v>250</v>
      </c>
    </row>
    <row r="5" spans="1:1" x14ac:dyDescent="0.25">
      <c r="A5" s="64" t="s">
        <v>251</v>
      </c>
    </row>
    <row r="6" spans="1:1" x14ac:dyDescent="0.25">
      <c r="A6" s="72" t="s">
        <v>252</v>
      </c>
    </row>
    <row r="7" spans="1:1" x14ac:dyDescent="0.25">
      <c r="A7" s="72" t="s">
        <v>253</v>
      </c>
    </row>
    <row r="8" spans="1:1" x14ac:dyDescent="0.25">
      <c r="A8" s="72" t="s">
        <v>254</v>
      </c>
    </row>
    <row r="9" spans="1:1" ht="31.5" x14ac:dyDescent="0.25">
      <c r="A9" s="72" t="s">
        <v>255</v>
      </c>
    </row>
    <row r="10" spans="1:1" x14ac:dyDescent="0.25">
      <c r="A10" s="72" t="s">
        <v>256</v>
      </c>
    </row>
    <row r="11" spans="1:1" x14ac:dyDescent="0.25">
      <c r="A11" s="72" t="s">
        <v>257</v>
      </c>
    </row>
    <row r="12" spans="1:1" x14ac:dyDescent="0.25">
      <c r="A12" s="72" t="s">
        <v>258</v>
      </c>
    </row>
    <row r="13" spans="1:1" x14ac:dyDescent="0.25">
      <c r="A13" s="72" t="s">
        <v>259</v>
      </c>
    </row>
    <row r="14" spans="1:1" ht="31.5" x14ac:dyDescent="0.25">
      <c r="A14" s="72" t="s">
        <v>260</v>
      </c>
    </row>
    <row r="15" spans="1:1" x14ac:dyDescent="0.25">
      <c r="A15" s="72" t="s">
        <v>261</v>
      </c>
    </row>
    <row r="16" spans="1:1" ht="31.5" x14ac:dyDescent="0.25">
      <c r="A16" s="72" t="s">
        <v>262</v>
      </c>
    </row>
    <row r="17" spans="1:1" x14ac:dyDescent="0.25">
      <c r="A17" s="72" t="s">
        <v>263</v>
      </c>
    </row>
    <row r="18" spans="1:1" x14ac:dyDescent="0.25">
      <c r="A18" s="72" t="s">
        <v>264</v>
      </c>
    </row>
    <row r="19" spans="1:1" x14ac:dyDescent="0.25">
      <c r="A19" s="72" t="s">
        <v>265</v>
      </c>
    </row>
    <row r="20" spans="1:1" x14ac:dyDescent="0.25">
      <c r="A20" s="73"/>
    </row>
    <row r="21" spans="1:1" x14ac:dyDescent="0.25">
      <c r="A21" s="74" t="s">
        <v>266</v>
      </c>
    </row>
    <row r="22" spans="1:1" x14ac:dyDescent="0.25">
      <c r="A22" s="64"/>
    </row>
    <row r="23" spans="1:1" x14ac:dyDescent="0.25">
      <c r="A23" s="64"/>
    </row>
    <row r="24" spans="1:1" x14ac:dyDescent="0.25">
      <c r="A24" s="74" t="s">
        <v>267</v>
      </c>
    </row>
    <row r="25" spans="1:1" ht="31.5" x14ac:dyDescent="0.25">
      <c r="A25" s="74" t="s">
        <v>268</v>
      </c>
    </row>
    <row r="26" spans="1:1" x14ac:dyDescent="0.25">
      <c r="A26" s="68" t="s">
        <v>269</v>
      </c>
    </row>
    <row r="27" spans="1:1" x14ac:dyDescent="0.25">
      <c r="A27" s="68" t="s">
        <v>270</v>
      </c>
    </row>
    <row r="28" spans="1:1" ht="47.25" x14ac:dyDescent="0.25">
      <c r="A28" s="68" t="s">
        <v>271</v>
      </c>
    </row>
    <row r="29" spans="1:1" ht="31.5" x14ac:dyDescent="0.25">
      <c r="A29" s="68" t="s">
        <v>272</v>
      </c>
    </row>
    <row r="30" spans="1:1" x14ac:dyDescent="0.25">
      <c r="A30" s="68" t="s">
        <v>273</v>
      </c>
    </row>
    <row r="31" spans="1:1" x14ac:dyDescent="0.25">
      <c r="A31" s="68" t="s">
        <v>274</v>
      </c>
    </row>
    <row r="32" spans="1:1" x14ac:dyDescent="0.25">
      <c r="A32" s="68" t="s">
        <v>275</v>
      </c>
    </row>
    <row r="33" spans="1:1" x14ac:dyDescent="0.25">
      <c r="A33" s="68" t="s">
        <v>276</v>
      </c>
    </row>
    <row r="34" spans="1:1" ht="31.5" x14ac:dyDescent="0.25">
      <c r="A34" s="68" t="s">
        <v>277</v>
      </c>
    </row>
    <row r="35" spans="1:1" x14ac:dyDescent="0.25">
      <c r="A35" s="75" t="s">
        <v>278</v>
      </c>
    </row>
    <row r="36" spans="1:1" x14ac:dyDescent="0.25">
      <c r="A36" s="68" t="s">
        <v>279</v>
      </c>
    </row>
    <row r="37" spans="1:1" x14ac:dyDescent="0.25">
      <c r="A37" s="61"/>
    </row>
    <row r="38" spans="1:1" x14ac:dyDescent="0.25">
      <c r="A38" s="61"/>
    </row>
    <row r="39" spans="1:1" x14ac:dyDescent="0.25">
      <c r="A39" s="64" t="s">
        <v>280</v>
      </c>
    </row>
    <row r="40" spans="1:1" ht="31.5" x14ac:dyDescent="0.25">
      <c r="A40" s="74" t="s">
        <v>281</v>
      </c>
    </row>
    <row r="41" spans="1:1" x14ac:dyDescent="0.25">
      <c r="A41" s="68" t="s">
        <v>282</v>
      </c>
    </row>
    <row r="42" spans="1:1" x14ac:dyDescent="0.25">
      <c r="A42" s="68" t="s">
        <v>283</v>
      </c>
    </row>
    <row r="43" spans="1:1" ht="31.5" x14ac:dyDescent="0.25">
      <c r="A43" s="68" t="s">
        <v>284</v>
      </c>
    </row>
    <row r="44" spans="1:1" x14ac:dyDescent="0.25">
      <c r="A44" s="68" t="s">
        <v>285</v>
      </c>
    </row>
    <row r="45" spans="1:1" x14ac:dyDescent="0.25">
      <c r="A45" s="68" t="s">
        <v>286</v>
      </c>
    </row>
    <row r="46" spans="1:1" x14ac:dyDescent="0.25">
      <c r="A46" s="68" t="s">
        <v>287</v>
      </c>
    </row>
    <row r="47" spans="1:1" x14ac:dyDescent="0.25">
      <c r="A47" s="68" t="s">
        <v>288</v>
      </c>
    </row>
    <row r="48" spans="1:1" x14ac:dyDescent="0.25">
      <c r="A48" s="68" t="s">
        <v>289</v>
      </c>
    </row>
    <row r="49" spans="1:1" x14ac:dyDescent="0.25">
      <c r="A49" s="68" t="s">
        <v>290</v>
      </c>
    </row>
    <row r="50" spans="1:1" x14ac:dyDescent="0.25">
      <c r="A50" s="68" t="s">
        <v>291</v>
      </c>
    </row>
    <row r="51" spans="1:1" ht="31.5" x14ac:dyDescent="0.25">
      <c r="A51" s="68" t="s">
        <v>292</v>
      </c>
    </row>
    <row r="52" spans="1:1" x14ac:dyDescent="0.25">
      <c r="A52" s="68" t="s">
        <v>293</v>
      </c>
    </row>
    <row r="53" spans="1:1" ht="31.5" x14ac:dyDescent="0.25">
      <c r="A53" s="68" t="s">
        <v>294</v>
      </c>
    </row>
    <row r="54" spans="1:1" x14ac:dyDescent="0.25">
      <c r="A54" s="68" t="s">
        <v>295</v>
      </c>
    </row>
    <row r="55" spans="1:1" x14ac:dyDescent="0.25">
      <c r="A55" s="68" t="s">
        <v>296</v>
      </c>
    </row>
    <row r="56" spans="1:1" x14ac:dyDescent="0.25">
      <c r="A56" s="68" t="s">
        <v>297</v>
      </c>
    </row>
    <row r="57" spans="1:1" x14ac:dyDescent="0.25">
      <c r="A57" s="61"/>
    </row>
    <row r="58" spans="1:1" x14ac:dyDescent="0.25">
      <c r="A58" s="61"/>
    </row>
    <row r="59" spans="1:1" x14ac:dyDescent="0.25">
      <c r="A59" s="64" t="s">
        <v>298</v>
      </c>
    </row>
    <row r="60" spans="1:1" x14ac:dyDescent="0.25">
      <c r="A60" s="74" t="s">
        <v>299</v>
      </c>
    </row>
    <row r="61" spans="1:1" ht="63" x14ac:dyDescent="0.25">
      <c r="A61" s="68" t="s">
        <v>300</v>
      </c>
    </row>
    <row r="62" spans="1:1" ht="110.25" x14ac:dyDescent="0.25">
      <c r="A62" s="68" t="s">
        <v>301</v>
      </c>
    </row>
    <row r="63" spans="1:1" x14ac:dyDescent="0.25">
      <c r="A63" s="68" t="s">
        <v>302</v>
      </c>
    </row>
    <row r="64" spans="1:1" x14ac:dyDescent="0.25">
      <c r="A64" s="68" t="s">
        <v>303</v>
      </c>
    </row>
    <row r="65" spans="1:1" x14ac:dyDescent="0.25">
      <c r="A65" s="68" t="s">
        <v>304</v>
      </c>
    </row>
    <row r="66" spans="1:1" x14ac:dyDescent="0.25">
      <c r="A66" s="68" t="s">
        <v>305</v>
      </c>
    </row>
    <row r="67" spans="1:1" x14ac:dyDescent="0.25">
      <c r="A67" s="68" t="s">
        <v>306</v>
      </c>
    </row>
    <row r="68" spans="1:1" x14ac:dyDescent="0.25">
      <c r="A68" s="68" t="s">
        <v>307</v>
      </c>
    </row>
    <row r="69" spans="1:1" x14ac:dyDescent="0.25">
      <c r="A69" s="68" t="s">
        <v>308</v>
      </c>
    </row>
    <row r="70" spans="1:1" x14ac:dyDescent="0.25">
      <c r="A70" s="68" t="s">
        <v>309</v>
      </c>
    </row>
    <row r="71" spans="1:1" x14ac:dyDescent="0.25">
      <c r="A71" s="68" t="s">
        <v>310</v>
      </c>
    </row>
    <row r="72" spans="1:1" x14ac:dyDescent="0.25">
      <c r="A72" s="64"/>
    </row>
    <row r="73" spans="1:1" x14ac:dyDescent="0.25">
      <c r="A73" s="64"/>
    </row>
    <row r="74" spans="1:1" x14ac:dyDescent="0.25">
      <c r="A74" s="64" t="s">
        <v>311</v>
      </c>
    </row>
    <row r="75" spans="1:1" ht="31.5" x14ac:dyDescent="0.25">
      <c r="A75" s="68" t="s">
        <v>312</v>
      </c>
    </row>
    <row r="76" spans="1:1" x14ac:dyDescent="0.25">
      <c r="A76" s="64"/>
    </row>
    <row r="77" spans="1:1" x14ac:dyDescent="0.25">
      <c r="A77" s="64"/>
    </row>
    <row r="79" spans="1:1" x14ac:dyDescent="0.25">
      <c r="A79" s="71" t="s">
        <v>313</v>
      </c>
    </row>
    <row r="80" spans="1:1" x14ac:dyDescent="0.25">
      <c r="A80" s="64"/>
    </row>
    <row r="81" spans="1:1" ht="31.5" x14ac:dyDescent="0.25">
      <c r="A81" s="64" t="s">
        <v>314</v>
      </c>
    </row>
    <row r="82" spans="1:1" ht="63" x14ac:dyDescent="0.25">
      <c r="A82" s="68" t="s">
        <v>315</v>
      </c>
    </row>
    <row r="83" spans="1:1" x14ac:dyDescent="0.25">
      <c r="A83" s="61"/>
    </row>
    <row r="85" spans="1:1" x14ac:dyDescent="0.25">
      <c r="A85" s="71" t="s">
        <v>316</v>
      </c>
    </row>
    <row r="86" spans="1:1" x14ac:dyDescent="0.25">
      <c r="A86" s="61"/>
    </row>
    <row r="87" spans="1:1" x14ac:dyDescent="0.25">
      <c r="A87" s="67" t="s">
        <v>317</v>
      </c>
    </row>
    <row r="88" spans="1:1" x14ac:dyDescent="0.25">
      <c r="A88" s="64" t="s">
        <v>318</v>
      </c>
    </row>
    <row r="89" spans="1:1" x14ac:dyDescent="0.25">
      <c r="A89" s="76" t="s">
        <v>319</v>
      </c>
    </row>
    <row r="90" spans="1:1" ht="47.25" x14ac:dyDescent="0.25">
      <c r="A90" s="76" t="s">
        <v>320</v>
      </c>
    </row>
    <row r="91" spans="1:1" x14ac:dyDescent="0.25">
      <c r="A91" s="77" t="s">
        <v>321</v>
      </c>
    </row>
    <row r="92" spans="1:1" ht="31.5" x14ac:dyDescent="0.25">
      <c r="A92" s="77" t="s">
        <v>322</v>
      </c>
    </row>
    <row r="93" spans="1:1" ht="31.5" x14ac:dyDescent="0.25">
      <c r="A93" s="77" t="s">
        <v>323</v>
      </c>
    </row>
    <row r="94" spans="1:1" x14ac:dyDescent="0.25">
      <c r="A94" s="77" t="s">
        <v>324</v>
      </c>
    </row>
    <row r="95" spans="1:1" x14ac:dyDescent="0.25">
      <c r="A95" s="76"/>
    </row>
    <row r="96" spans="1:1" x14ac:dyDescent="0.25">
      <c r="A96" s="76" t="s">
        <v>325</v>
      </c>
    </row>
    <row r="97" spans="1:1" ht="47.25" x14ac:dyDescent="0.25">
      <c r="A97" s="68" t="s">
        <v>407</v>
      </c>
    </row>
    <row r="98" spans="1:1" x14ac:dyDescent="0.25">
      <c r="A98" s="76"/>
    </row>
    <row r="99" spans="1:1" x14ac:dyDescent="0.25">
      <c r="A99" s="76" t="s">
        <v>326</v>
      </c>
    </row>
    <row r="100" spans="1:1" ht="141.75" x14ac:dyDescent="0.25">
      <c r="A100" s="76" t="s">
        <v>327</v>
      </c>
    </row>
    <row r="101" spans="1:1" x14ac:dyDescent="0.25">
      <c r="A101" s="76"/>
    </row>
    <row r="102" spans="1:1" x14ac:dyDescent="0.25">
      <c r="A102" s="76" t="s">
        <v>328</v>
      </c>
    </row>
    <row r="103" spans="1:1" ht="47.25" x14ac:dyDescent="0.25">
      <c r="A103" s="78" t="s">
        <v>329</v>
      </c>
    </row>
    <row r="104" spans="1:1" x14ac:dyDescent="0.25">
      <c r="A104" s="78" t="s">
        <v>330</v>
      </c>
    </row>
    <row r="105" spans="1:1" ht="31.5" x14ac:dyDescent="0.25">
      <c r="A105" s="78" t="s">
        <v>331</v>
      </c>
    </row>
    <row r="106" spans="1:1" x14ac:dyDescent="0.25">
      <c r="A106" s="78" t="s">
        <v>332</v>
      </c>
    </row>
    <row r="107" spans="1:1" x14ac:dyDescent="0.25">
      <c r="A107" s="78" t="s">
        <v>333</v>
      </c>
    </row>
    <row r="108" spans="1:1" x14ac:dyDescent="0.25">
      <c r="A108" s="61"/>
    </row>
    <row r="109" spans="1:1" x14ac:dyDescent="0.25">
      <c r="A109" s="61"/>
    </row>
    <row r="110" spans="1:1" x14ac:dyDescent="0.25">
      <c r="A110" s="67" t="s">
        <v>334</v>
      </c>
    </row>
    <row r="111" spans="1:1" x14ac:dyDescent="0.25">
      <c r="A111" s="64" t="s">
        <v>335</v>
      </c>
    </row>
    <row r="112" spans="1:1" x14ac:dyDescent="0.25">
      <c r="A112" s="77" t="s">
        <v>336</v>
      </c>
    </row>
    <row r="113" spans="1:1" x14ac:dyDescent="0.25">
      <c r="A113" s="77" t="s">
        <v>337</v>
      </c>
    </row>
    <row r="114" spans="1:1" x14ac:dyDescent="0.25">
      <c r="A114" s="78" t="s">
        <v>338</v>
      </c>
    </row>
    <row r="115" spans="1:1" x14ac:dyDescent="0.25">
      <c r="A115" s="78" t="s">
        <v>339</v>
      </c>
    </row>
    <row r="116" spans="1:1" x14ac:dyDescent="0.25">
      <c r="A116" s="78" t="s">
        <v>340</v>
      </c>
    </row>
    <row r="117" spans="1:1" x14ac:dyDescent="0.25">
      <c r="A117" s="78" t="s">
        <v>341</v>
      </c>
    </row>
    <row r="118" spans="1:1" x14ac:dyDescent="0.25">
      <c r="A118" s="78" t="s">
        <v>342</v>
      </c>
    </row>
    <row r="119" spans="1:1" x14ac:dyDescent="0.25">
      <c r="A119" s="78" t="s">
        <v>343</v>
      </c>
    </row>
    <row r="120" spans="1:1" x14ac:dyDescent="0.25">
      <c r="A120" s="78" t="s">
        <v>344</v>
      </c>
    </row>
    <row r="121" spans="1:1" x14ac:dyDescent="0.25">
      <c r="A121" s="78" t="s">
        <v>345</v>
      </c>
    </row>
    <row r="122" spans="1:1" x14ac:dyDescent="0.25">
      <c r="A122" s="78" t="s">
        <v>346</v>
      </c>
    </row>
    <row r="123" spans="1:1" x14ac:dyDescent="0.25">
      <c r="A123" s="77" t="s">
        <v>347</v>
      </c>
    </row>
    <row r="124" spans="1:1" x14ac:dyDescent="0.25">
      <c r="A124" s="78" t="s">
        <v>348</v>
      </c>
    </row>
    <row r="125" spans="1:1" ht="31.5" x14ac:dyDescent="0.25">
      <c r="A125" s="76" t="s">
        <v>349</v>
      </c>
    </row>
    <row r="126" spans="1:1" x14ac:dyDescent="0.25">
      <c r="A126" s="61"/>
    </row>
    <row r="127" spans="1:1" x14ac:dyDescent="0.25">
      <c r="A127" s="61"/>
    </row>
    <row r="128" spans="1:1" x14ac:dyDescent="0.25">
      <c r="A128" s="61" t="s">
        <v>350</v>
      </c>
    </row>
    <row r="129" spans="1:1" x14ac:dyDescent="0.25">
      <c r="A129" s="61"/>
    </row>
  </sheetData>
  <hyperlinks>
    <hyperlink ref="A21" r:id="rId1" display="http://www.phe.gov/preparedness/support/pages/default.aspx"/>
    <hyperlink ref="A24" r:id="rId2" location="usp" display="http://www.phe.gov/Preparedness/support/medicalassistance/Pages/default.aspx - usp"/>
    <hyperlink ref="A25" r:id="rId3" location="usp" display="http://www.phe.gov/Preparedness/support/medicalassistance/Pages/default.aspx - usp"/>
    <hyperlink ref="A35" r:id="rId4" display="http://www.imsurtwest.com/"/>
    <hyperlink ref="A40" r:id="rId5" location="fms" display="http://www.phe.gov/Preparedness/support/medicalassistance/Pages/default.aspx - fms"/>
    <hyperlink ref="A60" r:id="rId6" display="http://www.njha.com/ep/pdf/772010101922AM.pd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tabSelected="1" zoomScaleNormal="100" workbookViewId="0">
      <selection activeCell="H97" sqref="H97:I97"/>
    </sheetView>
  </sheetViews>
  <sheetFormatPr defaultRowHeight="15" x14ac:dyDescent="0.25"/>
  <cols>
    <col min="1" max="1" width="20" bestFit="1" customWidth="1"/>
    <col min="2" max="3" width="8.7109375" customWidth="1"/>
    <col min="4" max="4" width="2.85546875" customWidth="1"/>
    <col min="5" max="6" width="8.7109375" customWidth="1"/>
    <col min="7" max="7" width="2.85546875" customWidth="1"/>
    <col min="8" max="9" width="8.7109375" customWidth="1"/>
    <col min="10" max="10" width="2.85546875" customWidth="1"/>
    <col min="11" max="12" width="8.7109375" customWidth="1"/>
    <col min="13" max="13" width="2.85546875" customWidth="1"/>
    <col min="14" max="15" width="8.7109375" customWidth="1"/>
    <col min="16" max="20" width="15.7109375" customWidth="1"/>
  </cols>
  <sheetData>
    <row r="1" spans="1:15" x14ac:dyDescent="0.25">
      <c r="A1" t="s">
        <v>16</v>
      </c>
      <c r="B1" s="80" t="s">
        <v>27</v>
      </c>
      <c r="C1" s="80"/>
      <c r="D1" s="80"/>
      <c r="E1" s="80"/>
      <c r="F1" s="80"/>
      <c r="G1" s="80"/>
      <c r="H1" s="80"/>
      <c r="I1" s="80"/>
      <c r="J1" s="80"/>
      <c r="K1" s="80"/>
      <c r="L1" s="80"/>
    </row>
    <row r="2" spans="1:15" x14ac:dyDescent="0.25">
      <c r="B2" s="79" t="s">
        <v>24</v>
      </c>
      <c r="C2" s="79"/>
      <c r="D2" s="42"/>
      <c r="E2" s="79" t="s">
        <v>17</v>
      </c>
      <c r="F2" s="79"/>
      <c r="G2" s="42"/>
      <c r="H2" s="79" t="s">
        <v>23</v>
      </c>
      <c r="I2" s="79"/>
      <c r="J2" s="30"/>
      <c r="K2" s="79" t="s">
        <v>22</v>
      </c>
      <c r="L2" s="79"/>
    </row>
    <row r="3" spans="1:15" x14ac:dyDescent="0.25">
      <c r="B3" s="43" t="s">
        <v>25</v>
      </c>
      <c r="C3" s="43" t="s">
        <v>26</v>
      </c>
      <c r="D3" s="42"/>
      <c r="E3" s="43" t="s">
        <v>25</v>
      </c>
      <c r="F3" s="44" t="s">
        <v>26</v>
      </c>
      <c r="G3" s="42"/>
      <c r="H3" s="43" t="s">
        <v>25</v>
      </c>
      <c r="I3" s="44" t="s">
        <v>26</v>
      </c>
      <c r="J3" s="30"/>
      <c r="K3" s="43" t="s">
        <v>25</v>
      </c>
      <c r="L3" s="44" t="s">
        <v>26</v>
      </c>
    </row>
    <row r="4" spans="1:15" x14ac:dyDescent="0.25">
      <c r="A4" t="s">
        <v>2</v>
      </c>
      <c r="B4" s="36">
        <f>'Patient Care Island'!D7</f>
        <v>0</v>
      </c>
      <c r="C4" s="36">
        <f>'Patient Care Island'!J7</f>
        <v>0</v>
      </c>
      <c r="D4" s="42"/>
      <c r="E4" s="36">
        <f>'Patient Care King'!D7</f>
        <v>0</v>
      </c>
      <c r="F4" s="36">
        <f>'Patient Care King'!J7</f>
        <v>0</v>
      </c>
      <c r="G4" s="42"/>
      <c r="H4" s="36">
        <f>'Patient Care Kitsap'!D7</f>
        <v>0</v>
      </c>
      <c r="I4" s="36">
        <f>'Patient Care Kitsap'!J7</f>
        <v>0</v>
      </c>
      <c r="J4" s="30"/>
      <c r="K4" s="36">
        <f>'Patient Care Mason'!D7</f>
        <v>0</v>
      </c>
      <c r="L4" s="36">
        <f>'Patient Care Mason'!J7</f>
        <v>0</v>
      </c>
    </row>
    <row r="5" spans="1:15" x14ac:dyDescent="0.25">
      <c r="A5" t="s">
        <v>3</v>
      </c>
      <c r="B5" s="37">
        <f>'Patient Care Island'!D11</f>
        <v>0</v>
      </c>
      <c r="C5" s="37">
        <f>'Patient Care Island'!J11</f>
        <v>0</v>
      </c>
      <c r="D5" s="42"/>
      <c r="E5" s="37">
        <f>'Patient Care King'!D11</f>
        <v>0</v>
      </c>
      <c r="F5" s="37">
        <f>'Patient Care King'!J11</f>
        <v>0</v>
      </c>
      <c r="G5" s="42"/>
      <c r="H5" s="36">
        <f>'Patient Care Kitsap'!D11</f>
        <v>0</v>
      </c>
      <c r="I5" s="36">
        <f>'Patient Care Kitsap'!J11</f>
        <v>0</v>
      </c>
      <c r="J5" s="30"/>
      <c r="K5" s="36">
        <f>'Patient Care Mason'!D11</f>
        <v>0</v>
      </c>
      <c r="L5" s="36">
        <f>'Patient Care Mason'!J11</f>
        <v>0</v>
      </c>
    </row>
    <row r="6" spans="1:15" x14ac:dyDescent="0.25">
      <c r="A6" t="s">
        <v>10</v>
      </c>
      <c r="B6" s="37">
        <f>'Patient Care Island'!D17</f>
        <v>0</v>
      </c>
      <c r="C6" s="37">
        <f>'Patient Care Island'!J17</f>
        <v>0</v>
      </c>
      <c r="D6" s="42"/>
      <c r="E6" s="37">
        <f>'Patient Care King'!D17</f>
        <v>0</v>
      </c>
      <c r="F6" s="37">
        <f>'Patient Care King'!J17</f>
        <v>0</v>
      </c>
      <c r="G6" s="42"/>
      <c r="H6" s="36">
        <f>'Patient Care Kitsap'!D17</f>
        <v>0</v>
      </c>
      <c r="I6" s="36">
        <f>'Patient Care Kitsap'!J17</f>
        <v>0</v>
      </c>
      <c r="J6" s="30"/>
      <c r="K6" s="36">
        <f>'Patient Care Mason'!D17</f>
        <v>0</v>
      </c>
      <c r="L6" s="36">
        <f>'Patient Care Mason'!J17</f>
        <v>0</v>
      </c>
    </row>
    <row r="7" spans="1:15" x14ac:dyDescent="0.25">
      <c r="A7" t="s">
        <v>7</v>
      </c>
      <c r="B7" s="37">
        <f>'Patient Care Island'!D23</f>
        <v>0</v>
      </c>
      <c r="C7" s="37">
        <f>'Patient Care Island'!J23</f>
        <v>0</v>
      </c>
      <c r="D7" s="42"/>
      <c r="E7" s="37">
        <f>'Patient Care King'!D23</f>
        <v>0</v>
      </c>
      <c r="F7" s="37">
        <f>'Patient Care King'!J23</f>
        <v>0</v>
      </c>
      <c r="G7" s="42"/>
      <c r="H7" s="36">
        <f>'Patient Care Kitsap'!D23</f>
        <v>0</v>
      </c>
      <c r="I7" s="36">
        <f>'Patient Care Kitsap'!J23</f>
        <v>0</v>
      </c>
      <c r="J7" s="30"/>
      <c r="K7" s="36">
        <f>'Patient Care Mason'!D23</f>
        <v>0</v>
      </c>
      <c r="L7" s="36">
        <f>'Patient Care Mason'!J23</f>
        <v>0</v>
      </c>
    </row>
    <row r="8" spans="1:15" ht="6.95" customHeight="1" x14ac:dyDescent="0.25">
      <c r="B8" s="30"/>
      <c r="C8" s="30"/>
      <c r="D8" s="42"/>
      <c r="E8" s="30"/>
      <c r="F8" s="30"/>
      <c r="G8" s="42"/>
      <c r="H8" s="30"/>
      <c r="I8" s="30"/>
      <c r="J8" s="30"/>
      <c r="K8" s="30"/>
      <c r="L8" s="30"/>
    </row>
    <row r="9" spans="1:15" x14ac:dyDescent="0.25">
      <c r="B9" s="79" t="s">
        <v>20</v>
      </c>
      <c r="C9" s="79"/>
      <c r="D9" s="42"/>
      <c r="E9" s="79" t="s">
        <v>18</v>
      </c>
      <c r="F9" s="79"/>
      <c r="G9" s="42"/>
      <c r="H9" s="79" t="s">
        <v>19</v>
      </c>
      <c r="I9" s="79"/>
      <c r="J9" s="42"/>
      <c r="K9" s="79" t="s">
        <v>21</v>
      </c>
      <c r="L9" s="79"/>
    </row>
    <row r="10" spans="1:15" x14ac:dyDescent="0.25">
      <c r="B10" s="43" t="s">
        <v>25</v>
      </c>
      <c r="C10" s="44" t="s">
        <v>26</v>
      </c>
      <c r="D10" s="42"/>
      <c r="E10" s="43" t="s">
        <v>25</v>
      </c>
      <c r="F10" s="44" t="s">
        <v>26</v>
      </c>
      <c r="G10" s="42"/>
      <c r="H10" s="43" t="s">
        <v>25</v>
      </c>
      <c r="I10" s="44" t="s">
        <v>26</v>
      </c>
      <c r="J10" s="42"/>
      <c r="K10" s="43" t="s">
        <v>25</v>
      </c>
      <c r="L10" s="44" t="s">
        <v>26</v>
      </c>
    </row>
    <row r="11" spans="1:15" x14ac:dyDescent="0.25">
      <c r="A11" t="s">
        <v>2</v>
      </c>
      <c r="B11" s="36">
        <f>'Patient Care Pierce'!D7</f>
        <v>0</v>
      </c>
      <c r="C11" s="36">
        <f>'Patient Care Pierce'!J7</f>
        <v>0</v>
      </c>
      <c r="D11" s="42"/>
      <c r="E11" s="36">
        <f>'Patient Care Skagit'!D7</f>
        <v>0</v>
      </c>
      <c r="F11" s="36">
        <f>'Patient Care Skagit'!J7</f>
        <v>0</v>
      </c>
      <c r="G11" s="42"/>
      <c r="H11" s="36">
        <f>'Patient Care Snohomish'!D7</f>
        <v>0</v>
      </c>
      <c r="I11" s="36">
        <f>'Patient Care Snohomish'!J7</f>
        <v>0</v>
      </c>
      <c r="J11" s="42"/>
      <c r="K11" s="36">
        <f>'Patient Care Thurston'!D7</f>
        <v>0</v>
      </c>
      <c r="L11" s="36">
        <f>'Patient Care Thurston'!J7</f>
        <v>0</v>
      </c>
    </row>
    <row r="12" spans="1:15" x14ac:dyDescent="0.25">
      <c r="A12" t="s">
        <v>3</v>
      </c>
      <c r="B12" s="36">
        <f>'Patient Care Pierce'!D11</f>
        <v>0</v>
      </c>
      <c r="C12" s="36">
        <f>'Patient Care Pierce'!J11</f>
        <v>0</v>
      </c>
      <c r="D12" s="42"/>
      <c r="E12" s="36">
        <f>'Patient Care Skagit'!D11</f>
        <v>0</v>
      </c>
      <c r="F12" s="36">
        <f>'Patient Care Skagit'!J11</f>
        <v>0</v>
      </c>
      <c r="G12" s="42"/>
      <c r="H12" s="36">
        <f>'Patient Care Snohomish'!D11</f>
        <v>0</v>
      </c>
      <c r="I12" s="36">
        <f>'Patient Care Snohomish'!J11</f>
        <v>0</v>
      </c>
      <c r="J12" s="42"/>
      <c r="K12" s="36">
        <f>'Patient Care Thurston'!D11</f>
        <v>0</v>
      </c>
      <c r="L12" s="36">
        <f>'Patient Care Thurston'!J11</f>
        <v>0</v>
      </c>
    </row>
    <row r="13" spans="1:15" x14ac:dyDescent="0.25">
      <c r="A13" t="s">
        <v>10</v>
      </c>
      <c r="B13" s="36">
        <f>'Patient Care Pierce'!D17</f>
        <v>0</v>
      </c>
      <c r="C13" s="36">
        <f>'Patient Care Pierce'!J17</f>
        <v>0</v>
      </c>
      <c r="D13" s="42"/>
      <c r="E13" s="36">
        <f>'Patient Care Skagit'!D17</f>
        <v>0</v>
      </c>
      <c r="F13" s="36">
        <f>'Patient Care Skagit'!J17</f>
        <v>0</v>
      </c>
      <c r="G13" s="42"/>
      <c r="H13" s="36">
        <f>'Patient Care Snohomish'!D17</f>
        <v>0</v>
      </c>
      <c r="I13" s="36">
        <f>'Patient Care Snohomish'!J17</f>
        <v>0</v>
      </c>
      <c r="J13" s="42"/>
      <c r="K13" s="36">
        <f>'Patient Care Thurston'!D17</f>
        <v>0</v>
      </c>
      <c r="L13" s="36">
        <f>'Patient Care Thurston'!J17</f>
        <v>0</v>
      </c>
    </row>
    <row r="14" spans="1:15" x14ac:dyDescent="0.25">
      <c r="A14" t="s">
        <v>7</v>
      </c>
      <c r="B14" s="36">
        <f>'Patient Care Pierce'!D23</f>
        <v>0</v>
      </c>
      <c r="C14" s="36">
        <f>'Patient Care Pierce'!J23</f>
        <v>0</v>
      </c>
      <c r="D14" s="42"/>
      <c r="E14" s="36">
        <f>'Patient Care Skagit'!D23</f>
        <v>0</v>
      </c>
      <c r="F14" s="36">
        <f>'Patient Care Skagit'!J23</f>
        <v>0</v>
      </c>
      <c r="G14" s="42"/>
      <c r="H14" s="36">
        <f>'Patient Care Snohomish'!D23</f>
        <v>0</v>
      </c>
      <c r="I14" s="36">
        <f>'Patient Care Snohomish'!J23</f>
        <v>0</v>
      </c>
      <c r="J14" s="42"/>
      <c r="K14" s="36">
        <f>'Patient Care Thurston'!D23</f>
        <v>0</v>
      </c>
      <c r="L14" s="36">
        <f>'Patient Care Thurston'!J23</f>
        <v>0</v>
      </c>
    </row>
    <row r="15" spans="1:15" ht="6.95" customHeight="1" x14ac:dyDescent="0.25">
      <c r="B15" s="42"/>
      <c r="C15" s="42"/>
      <c r="D15" s="42"/>
      <c r="E15" s="42"/>
      <c r="F15" s="42"/>
      <c r="G15" s="42"/>
      <c r="H15" s="42"/>
      <c r="I15" s="42"/>
      <c r="J15" s="42"/>
      <c r="K15" s="42"/>
      <c r="L15" s="42"/>
    </row>
    <row r="16" spans="1:15" ht="15" customHeight="1" x14ac:dyDescent="0.25">
      <c r="A16" t="s">
        <v>56</v>
      </c>
      <c r="B16" s="84" t="s">
        <v>59</v>
      </c>
      <c r="C16" s="84"/>
      <c r="D16" s="84"/>
      <c r="E16" s="84"/>
      <c r="F16" s="84"/>
      <c r="G16" s="84"/>
      <c r="H16" s="84"/>
      <c r="I16" s="84"/>
      <c r="J16" s="84"/>
      <c r="K16" s="84"/>
      <c r="L16" s="84"/>
      <c r="M16" s="84"/>
      <c r="N16" s="84"/>
      <c r="O16" s="53"/>
    </row>
    <row r="17" spans="1:15" ht="15" customHeight="1" x14ac:dyDescent="0.25">
      <c r="B17" s="84" t="s">
        <v>60</v>
      </c>
      <c r="C17" s="84"/>
      <c r="D17" s="84"/>
      <c r="E17" s="84"/>
      <c r="F17" s="84"/>
      <c r="G17" s="84"/>
      <c r="H17" s="84"/>
      <c r="I17" s="84"/>
      <c r="J17" s="84"/>
      <c r="K17" s="84"/>
      <c r="L17" s="84"/>
      <c r="M17" s="84"/>
      <c r="N17" s="84"/>
    </row>
    <row r="18" spans="1:15" ht="15" customHeight="1" x14ac:dyDescent="0.25">
      <c r="B18" s="84" t="s">
        <v>61</v>
      </c>
      <c r="C18" s="84"/>
      <c r="D18" s="84"/>
      <c r="E18" s="84"/>
      <c r="F18" s="84"/>
      <c r="G18" s="84"/>
      <c r="H18" s="84"/>
      <c r="I18" s="84"/>
      <c r="J18" s="84"/>
      <c r="K18" s="84"/>
      <c r="L18" s="84"/>
      <c r="M18" s="84"/>
      <c r="N18" s="84"/>
    </row>
    <row r="19" spans="1:15" ht="6.95" customHeight="1" x14ac:dyDescent="0.25">
      <c r="B19" s="27"/>
      <c r="C19" s="27"/>
      <c r="D19" s="27"/>
      <c r="E19" s="27"/>
      <c r="F19" s="27"/>
      <c r="G19" s="27"/>
      <c r="H19" s="27"/>
      <c r="I19" s="27"/>
      <c r="J19" s="27"/>
      <c r="K19" s="27"/>
      <c r="L19" s="27"/>
    </row>
    <row r="20" spans="1:15" ht="30" customHeight="1" x14ac:dyDescent="0.25">
      <c r="A20" s="55" t="s">
        <v>57</v>
      </c>
      <c r="B20" s="83" t="s">
        <v>62</v>
      </c>
      <c r="C20" s="83"/>
      <c r="D20" s="83"/>
      <c r="E20" s="83"/>
      <c r="F20" s="83"/>
      <c r="G20" s="83"/>
      <c r="H20" s="83"/>
      <c r="I20" s="83"/>
      <c r="J20" s="83"/>
      <c r="K20" s="83"/>
      <c r="L20" s="83"/>
      <c r="M20" s="83"/>
      <c r="N20" s="83"/>
    </row>
    <row r="21" spans="1:15" ht="30" customHeight="1" x14ac:dyDescent="0.25">
      <c r="B21" s="84" t="s">
        <v>63</v>
      </c>
      <c r="C21" s="84"/>
      <c r="D21" s="84"/>
      <c r="E21" s="84"/>
      <c r="F21" s="84"/>
      <c r="G21" s="84"/>
      <c r="H21" s="84"/>
      <c r="I21" s="84"/>
      <c r="J21" s="84"/>
      <c r="K21" s="84"/>
      <c r="L21" s="84"/>
      <c r="M21" s="84"/>
      <c r="N21" s="84"/>
    </row>
    <row r="22" spans="1:15" ht="30" customHeight="1" x14ac:dyDescent="0.25">
      <c r="B22" s="84" t="s">
        <v>64</v>
      </c>
      <c r="C22" s="84"/>
      <c r="D22" s="84"/>
      <c r="E22" s="84"/>
      <c r="F22" s="84"/>
      <c r="G22" s="84"/>
      <c r="H22" s="84"/>
      <c r="I22" s="84"/>
      <c r="J22" s="84"/>
      <c r="K22" s="84"/>
      <c r="L22" s="84"/>
      <c r="M22" s="84"/>
      <c r="N22" s="84"/>
    </row>
    <row r="23" spans="1:15" ht="6.95" customHeight="1" x14ac:dyDescent="0.25">
      <c r="B23" s="27"/>
      <c r="C23" s="27"/>
      <c r="D23" s="27"/>
      <c r="E23" s="27"/>
      <c r="F23" s="27"/>
      <c r="G23" s="27"/>
      <c r="H23" s="27"/>
      <c r="I23" s="27"/>
      <c r="J23" s="27"/>
      <c r="K23" s="27"/>
      <c r="L23" s="27"/>
    </row>
    <row r="24" spans="1:15" ht="15" customHeight="1" x14ac:dyDescent="0.25">
      <c r="A24" t="s">
        <v>10</v>
      </c>
      <c r="B24" s="84" t="s">
        <v>65</v>
      </c>
      <c r="C24" s="84"/>
      <c r="D24" s="84"/>
      <c r="E24" s="84"/>
      <c r="F24" s="84"/>
      <c r="G24" s="84"/>
      <c r="H24" s="84"/>
      <c r="I24" s="84"/>
      <c r="J24" s="84"/>
      <c r="K24" s="84"/>
      <c r="L24" s="84"/>
      <c r="M24" s="84"/>
      <c r="N24" s="84"/>
    </row>
    <row r="25" spans="1:15" ht="30" customHeight="1" x14ac:dyDescent="0.25">
      <c r="B25" s="84" t="s">
        <v>66</v>
      </c>
      <c r="C25" s="84"/>
      <c r="D25" s="84"/>
      <c r="E25" s="84"/>
      <c r="F25" s="84"/>
      <c r="G25" s="84"/>
      <c r="H25" s="84"/>
      <c r="I25" s="84"/>
      <c r="J25" s="84"/>
      <c r="K25" s="84"/>
      <c r="L25" s="84"/>
      <c r="M25" s="84"/>
      <c r="N25" s="84"/>
    </row>
    <row r="26" spans="1:15" ht="15" customHeight="1" x14ac:dyDescent="0.25">
      <c r="B26" s="83" t="s">
        <v>67</v>
      </c>
      <c r="C26" s="83"/>
      <c r="D26" s="83"/>
      <c r="E26" s="83"/>
      <c r="F26" s="83"/>
      <c r="G26" s="83"/>
      <c r="H26" s="83"/>
      <c r="I26" s="83"/>
      <c r="J26" s="83"/>
      <c r="K26" s="83"/>
      <c r="L26" s="83"/>
      <c r="M26" s="83"/>
      <c r="N26" s="83"/>
    </row>
    <row r="27" spans="1:15" ht="6.95" customHeight="1" x14ac:dyDescent="0.25">
      <c r="B27" s="27"/>
      <c r="C27" s="27"/>
      <c r="D27" s="27"/>
      <c r="E27" s="27"/>
      <c r="F27" s="27"/>
      <c r="G27" s="27"/>
      <c r="H27" s="27"/>
      <c r="I27" s="27"/>
      <c r="J27" s="27"/>
      <c r="K27" s="27"/>
      <c r="L27" s="27"/>
    </row>
    <row r="28" spans="1:15" ht="15" customHeight="1" x14ac:dyDescent="0.25">
      <c r="A28" t="s">
        <v>7</v>
      </c>
      <c r="B28" s="84" t="s">
        <v>84</v>
      </c>
      <c r="C28" s="84"/>
      <c r="D28" s="84"/>
      <c r="E28" s="84"/>
      <c r="F28" s="84"/>
      <c r="G28" s="84"/>
      <c r="H28" s="84"/>
      <c r="I28" s="84"/>
      <c r="J28" s="84"/>
      <c r="K28" s="84"/>
      <c r="L28" s="84"/>
      <c r="M28" s="84"/>
      <c r="N28" s="84"/>
    </row>
    <row r="29" spans="1:15" ht="45" customHeight="1" x14ac:dyDescent="0.25">
      <c r="B29" s="84" t="s">
        <v>85</v>
      </c>
      <c r="C29" s="84"/>
      <c r="D29" s="84"/>
      <c r="E29" s="84"/>
      <c r="F29" s="84"/>
      <c r="G29" s="84"/>
      <c r="H29" s="84"/>
      <c r="I29" s="84"/>
      <c r="J29" s="84"/>
      <c r="K29" s="84"/>
      <c r="L29" s="84"/>
      <c r="M29" s="84"/>
      <c r="N29" s="84"/>
    </row>
    <row r="30" spans="1:15" ht="30" customHeight="1" x14ac:dyDescent="0.25">
      <c r="B30" s="83" t="s">
        <v>86</v>
      </c>
      <c r="C30" s="83"/>
      <c r="D30" s="83"/>
      <c r="E30" s="83"/>
      <c r="F30" s="83"/>
      <c r="G30" s="83"/>
      <c r="H30" s="83"/>
      <c r="I30" s="83"/>
      <c r="J30" s="83"/>
      <c r="K30" s="83"/>
      <c r="L30" s="83"/>
      <c r="M30" s="83"/>
      <c r="N30" s="83"/>
    </row>
    <row r="31" spans="1:15" ht="30" customHeight="1" x14ac:dyDescent="0.25">
      <c r="B31" s="54"/>
      <c r="C31" s="54"/>
      <c r="D31" s="54"/>
      <c r="E31" s="54"/>
      <c r="F31" s="54"/>
      <c r="G31" s="54"/>
      <c r="H31" s="54"/>
      <c r="I31" s="54"/>
      <c r="J31" s="54"/>
      <c r="K31" s="54"/>
      <c r="L31" s="54"/>
      <c r="M31" s="54"/>
      <c r="N31" s="54"/>
    </row>
    <row r="32" spans="1:15" x14ac:dyDescent="0.25">
      <c r="B32" s="80" t="s">
        <v>28</v>
      </c>
      <c r="C32" s="80"/>
      <c r="D32" s="80"/>
      <c r="E32" s="80"/>
      <c r="F32" s="80"/>
      <c r="G32" s="80"/>
      <c r="H32" s="80"/>
      <c r="I32" s="80"/>
      <c r="J32" s="52"/>
      <c r="K32" s="52"/>
      <c r="L32" s="52"/>
      <c r="M32" s="52"/>
      <c r="N32" s="52"/>
      <c r="O32" s="52"/>
    </row>
    <row r="33" spans="1:10" x14ac:dyDescent="0.25">
      <c r="A33" s="46" t="s">
        <v>24</v>
      </c>
      <c r="B33" s="79" t="s">
        <v>35</v>
      </c>
      <c r="C33" s="79"/>
      <c r="D33" s="42"/>
      <c r="E33" s="79" t="s">
        <v>36</v>
      </c>
      <c r="F33" s="79"/>
      <c r="G33" s="42"/>
      <c r="H33" s="79" t="s">
        <v>37</v>
      </c>
      <c r="I33" s="79"/>
      <c r="J33" s="42"/>
    </row>
    <row r="34" spans="1:10" x14ac:dyDescent="0.25">
      <c r="A34" t="s">
        <v>29</v>
      </c>
      <c r="B34" s="79">
        <f>'ACF and FMS Island'!C3</f>
        <v>0</v>
      </c>
      <c r="C34" s="79"/>
      <c r="E34" s="79">
        <f>'ACF and FMS Island'!H3</f>
        <v>0</v>
      </c>
      <c r="F34" s="79"/>
      <c r="H34" s="79">
        <f>'ACF and FMS Island'!M3</f>
        <v>0</v>
      </c>
      <c r="I34" s="79"/>
    </row>
    <row r="35" spans="1:10" x14ac:dyDescent="0.25">
      <c r="A35" t="s">
        <v>31</v>
      </c>
      <c r="B35" s="79">
        <f>'ACF and FMS Island'!C5</f>
        <v>0</v>
      </c>
      <c r="C35" s="79"/>
      <c r="E35" s="79">
        <f>'ACF and FMS Island'!H5</f>
        <v>0</v>
      </c>
      <c r="F35" s="79"/>
      <c r="H35" s="79">
        <f>'ACF and FMS Island'!M5</f>
        <v>0</v>
      </c>
      <c r="I35" s="79"/>
    </row>
    <row r="36" spans="1:10" x14ac:dyDescent="0.25">
      <c r="A36" t="s">
        <v>30</v>
      </c>
      <c r="B36" s="79">
        <f>'ACF and FMS Island'!C7</f>
        <v>0</v>
      </c>
      <c r="C36" s="79"/>
      <c r="E36" s="79">
        <f>'ACF and FMS Island'!H7</f>
        <v>0</v>
      </c>
      <c r="F36" s="79"/>
      <c r="H36" s="79">
        <f>'ACF and FMS Island'!M7</f>
        <v>0</v>
      </c>
      <c r="I36" s="79"/>
    </row>
    <row r="37" spans="1:10" x14ac:dyDescent="0.25">
      <c r="A37" t="s">
        <v>32</v>
      </c>
      <c r="B37" s="51">
        <f>'ACF and FMS Island'!C9</f>
        <v>0</v>
      </c>
      <c r="C37" s="51">
        <f>'ACF and FMS Island'!C10</f>
        <v>0</v>
      </c>
      <c r="D37" s="42"/>
      <c r="E37" s="51">
        <f>'ACF and FMS Island'!H9</f>
        <v>0</v>
      </c>
      <c r="F37" s="51">
        <f>'ACF and FMS Island'!H10</f>
        <v>0</v>
      </c>
      <c r="G37" s="42"/>
      <c r="H37" s="51">
        <f>'ACF and FMS Island'!M9</f>
        <v>0</v>
      </c>
      <c r="I37" s="51">
        <f>'ACF and FMS Island'!M10</f>
        <v>0</v>
      </c>
      <c r="J37" s="42"/>
    </row>
    <row r="38" spans="1:10" x14ac:dyDescent="0.25">
      <c r="A38" t="s">
        <v>33</v>
      </c>
      <c r="B38" s="51">
        <f>'ACF and FMS Island'!C12</f>
        <v>0</v>
      </c>
      <c r="C38" s="51">
        <f>'ACF and FMS Island'!C13</f>
        <v>0</v>
      </c>
      <c r="D38" s="42"/>
      <c r="E38" s="51">
        <f>'ACF and FMS Island'!H12</f>
        <v>0</v>
      </c>
      <c r="F38" s="51">
        <f>'ACF and FMS Island'!H13</f>
        <v>0</v>
      </c>
      <c r="G38" s="42"/>
      <c r="H38" s="51">
        <f>'ACF and FMS Island'!M12</f>
        <v>0</v>
      </c>
      <c r="I38" s="51">
        <f>'ACF and FMS Island'!M13</f>
        <v>0</v>
      </c>
      <c r="J38" s="42"/>
    </row>
    <row r="39" spans="1:10" x14ac:dyDescent="0.25">
      <c r="A39" t="s">
        <v>34</v>
      </c>
      <c r="B39" s="79" t="str">
        <f>'ACF and FMS Island'!B15</f>
        <v>Incomplete</v>
      </c>
      <c r="C39" s="79"/>
      <c r="E39" s="79" t="str">
        <f>'ACF and FMS Island'!G15</f>
        <v>Incomplete</v>
      </c>
      <c r="F39" s="79"/>
      <c r="H39" s="79" t="str">
        <f>'ACF and FMS Island'!L15</f>
        <v>Incomplete</v>
      </c>
      <c r="I39" s="79"/>
    </row>
    <row r="41" spans="1:10" x14ac:dyDescent="0.25">
      <c r="A41" s="46" t="s">
        <v>17</v>
      </c>
      <c r="B41" s="79" t="s">
        <v>35</v>
      </c>
      <c r="C41" s="79"/>
      <c r="D41" s="42"/>
      <c r="E41" s="79" t="s">
        <v>36</v>
      </c>
      <c r="F41" s="79"/>
      <c r="G41" s="42"/>
      <c r="H41" s="79" t="s">
        <v>37</v>
      </c>
      <c r="I41" s="79"/>
      <c r="J41" s="42"/>
    </row>
    <row r="42" spans="1:10" x14ac:dyDescent="0.25">
      <c r="A42" t="s">
        <v>29</v>
      </c>
      <c r="B42" s="81">
        <f>'ACF and FMS King'!C3</f>
        <v>0</v>
      </c>
      <c r="C42" s="82"/>
      <c r="E42" s="81">
        <f>'ACF and FMS King'!H3</f>
        <v>0</v>
      </c>
      <c r="F42" s="82"/>
      <c r="H42" s="81">
        <f>'ACF and FMS King'!M3</f>
        <v>0</v>
      </c>
      <c r="I42" s="82"/>
    </row>
    <row r="43" spans="1:10" x14ac:dyDescent="0.25">
      <c r="A43" t="s">
        <v>31</v>
      </c>
      <c r="B43" s="81">
        <f>'ACF and FMS King'!C5</f>
        <v>0</v>
      </c>
      <c r="C43" s="82"/>
      <c r="E43" s="81">
        <f>'ACF and FMS King'!H5</f>
        <v>0</v>
      </c>
      <c r="F43" s="82"/>
      <c r="H43" s="81">
        <f>'ACF and FMS King'!M5</f>
        <v>0</v>
      </c>
      <c r="I43" s="82"/>
    </row>
    <row r="44" spans="1:10" x14ac:dyDescent="0.25">
      <c r="A44" t="s">
        <v>30</v>
      </c>
      <c r="B44" s="81">
        <f>'ACF and FMS King'!C7</f>
        <v>0</v>
      </c>
      <c r="C44" s="82"/>
      <c r="E44" s="81">
        <f>'ACF and FMS King'!H7</f>
        <v>0</v>
      </c>
      <c r="F44" s="82"/>
      <c r="H44" s="81">
        <f>'ACF and FMS King'!M7</f>
        <v>0</v>
      </c>
      <c r="I44" s="82"/>
    </row>
    <row r="45" spans="1:10" x14ac:dyDescent="0.25">
      <c r="A45" t="s">
        <v>32</v>
      </c>
      <c r="B45" s="51">
        <f>'ACF and FMS King'!C9</f>
        <v>0</v>
      </c>
      <c r="C45" s="51">
        <f>'ACF and FMS King'!C10</f>
        <v>0</v>
      </c>
      <c r="D45" s="42"/>
      <c r="E45" s="51">
        <f>'ACF and FMS King'!H9</f>
        <v>0</v>
      </c>
      <c r="F45" s="51">
        <f>'ACF and FMS King'!H10</f>
        <v>0</v>
      </c>
      <c r="G45" s="42"/>
      <c r="H45" s="51">
        <f>'ACF and FMS King'!M9</f>
        <v>0</v>
      </c>
      <c r="I45" s="51">
        <f>'ACF and FMS King'!M10</f>
        <v>0</v>
      </c>
      <c r="J45" s="42"/>
    </row>
    <row r="46" spans="1:10" x14ac:dyDescent="0.25">
      <c r="A46" t="s">
        <v>33</v>
      </c>
      <c r="B46" s="51">
        <f>'ACF and FMS King'!C12</f>
        <v>0</v>
      </c>
      <c r="C46" s="51">
        <f>'ACF and FMS King'!C13</f>
        <v>0</v>
      </c>
      <c r="D46" s="42"/>
      <c r="E46" s="51">
        <f>'ACF and FMS King'!H12</f>
        <v>0</v>
      </c>
      <c r="F46" s="51">
        <f>'ACF and FMS King'!H13</f>
        <v>0</v>
      </c>
      <c r="G46" s="42"/>
      <c r="H46" s="51">
        <f>'ACF and FMS King'!M12</f>
        <v>0</v>
      </c>
      <c r="I46" s="51">
        <f>'ACF and FMS King'!M13</f>
        <v>0</v>
      </c>
      <c r="J46" s="42"/>
    </row>
    <row r="47" spans="1:10" x14ac:dyDescent="0.25">
      <c r="A47" t="s">
        <v>34</v>
      </c>
      <c r="B47" s="81" t="str">
        <f>'ACF and FMS King'!B15</f>
        <v>Incomplete</v>
      </c>
      <c r="C47" s="82"/>
      <c r="E47" s="81" t="str">
        <f>'ACF and FMS King'!G15</f>
        <v>Incomplete</v>
      </c>
      <c r="F47" s="82"/>
      <c r="H47" s="81" t="str">
        <f>'ACF and FMS King'!L15</f>
        <v>Incomplete</v>
      </c>
      <c r="I47" s="82"/>
    </row>
    <row r="49" spans="1:10" x14ac:dyDescent="0.25">
      <c r="A49" s="46" t="s">
        <v>23</v>
      </c>
      <c r="B49" s="79" t="s">
        <v>35</v>
      </c>
      <c r="C49" s="79"/>
      <c r="D49" s="42"/>
      <c r="E49" s="79" t="s">
        <v>36</v>
      </c>
      <c r="F49" s="79"/>
      <c r="G49" s="42"/>
      <c r="H49" s="79" t="s">
        <v>37</v>
      </c>
      <c r="I49" s="79"/>
      <c r="J49" s="42"/>
    </row>
    <row r="50" spans="1:10" x14ac:dyDescent="0.25">
      <c r="A50" t="s">
        <v>29</v>
      </c>
      <c r="B50" s="79">
        <f>'ACF and FMS Kitsap'!C3</f>
        <v>0</v>
      </c>
      <c r="C50" s="79"/>
      <c r="E50" s="79">
        <f>'ACF and FMS Kitsap'!H3</f>
        <v>0</v>
      </c>
      <c r="F50" s="79"/>
      <c r="H50" s="79">
        <f>'ACF and FMS Kitsap'!M3</f>
        <v>0</v>
      </c>
      <c r="I50" s="79"/>
    </row>
    <row r="51" spans="1:10" x14ac:dyDescent="0.25">
      <c r="A51" t="s">
        <v>31</v>
      </c>
      <c r="B51" s="79">
        <f>'ACF and FMS Kitsap'!C5</f>
        <v>0</v>
      </c>
      <c r="C51" s="79"/>
      <c r="E51" s="79">
        <f>'ACF and FMS Kitsap'!H5</f>
        <v>0</v>
      </c>
      <c r="F51" s="79"/>
      <c r="H51" s="79">
        <f>'ACF and FMS Kitsap'!M5</f>
        <v>0</v>
      </c>
      <c r="I51" s="79"/>
    </row>
    <row r="52" spans="1:10" x14ac:dyDescent="0.25">
      <c r="A52" t="s">
        <v>30</v>
      </c>
      <c r="B52" s="79">
        <f>'ACF and FMS Kitsap'!C7</f>
        <v>0</v>
      </c>
      <c r="C52" s="79"/>
      <c r="E52" s="79">
        <f>'ACF and FMS Kitsap'!H7</f>
        <v>0</v>
      </c>
      <c r="F52" s="79"/>
      <c r="H52" s="79">
        <f>'ACF and FMS Kitsap'!M7</f>
        <v>0</v>
      </c>
      <c r="I52" s="79"/>
    </row>
    <row r="53" spans="1:10" x14ac:dyDescent="0.25">
      <c r="A53" t="s">
        <v>32</v>
      </c>
      <c r="B53" s="48">
        <f>'ACF and FMS Kitsap'!C9</f>
        <v>0</v>
      </c>
      <c r="C53" s="50">
        <f>'ACF and FMS Kitsap'!C10</f>
        <v>0</v>
      </c>
      <c r="E53" s="50">
        <f>'ACF and FMS Kitsap'!H9</f>
        <v>0</v>
      </c>
      <c r="F53" s="50">
        <f>'ACF and FMS Kitsap'!H10</f>
        <v>0</v>
      </c>
      <c r="H53" s="50">
        <f>'ACF and FMS Kitsap'!M9</f>
        <v>0</v>
      </c>
      <c r="I53" s="50">
        <f>'ACF and FMS Kitsap'!M10</f>
        <v>0</v>
      </c>
    </row>
    <row r="54" spans="1:10" x14ac:dyDescent="0.25">
      <c r="A54" t="s">
        <v>33</v>
      </c>
      <c r="B54" s="50">
        <f>'ACF and FMS Kitsap'!C12</f>
        <v>0</v>
      </c>
      <c r="C54" s="50">
        <f>'ACF and FMS Kitsap'!C13</f>
        <v>0</v>
      </c>
      <c r="E54" s="50">
        <f>'ACF and FMS Kitsap'!H12</f>
        <v>0</v>
      </c>
      <c r="F54" s="50">
        <f>'ACF and FMS Kitsap'!H13</f>
        <v>0</v>
      </c>
      <c r="H54" s="50">
        <f>'ACF and FMS Kitsap'!M12</f>
        <v>0</v>
      </c>
      <c r="I54" s="50">
        <f>'ACF and FMS Kitsap'!M13</f>
        <v>0</v>
      </c>
    </row>
    <row r="55" spans="1:10" x14ac:dyDescent="0.25">
      <c r="A55" t="s">
        <v>34</v>
      </c>
      <c r="B55" s="79" t="str">
        <f>'ACF and FMS Kitsap'!B15</f>
        <v>Incomplete</v>
      </c>
      <c r="C55" s="79"/>
      <c r="E55" s="79" t="str">
        <f>'ACF and FMS Kitsap'!G15</f>
        <v>Incomplete</v>
      </c>
      <c r="F55" s="79"/>
      <c r="H55" s="79" t="str">
        <f>'ACF and FMS Kitsap'!L15</f>
        <v>Incomplete</v>
      </c>
      <c r="I55" s="79"/>
    </row>
    <row r="57" spans="1:10" x14ac:dyDescent="0.25">
      <c r="A57" s="46" t="s">
        <v>22</v>
      </c>
      <c r="B57" s="79" t="s">
        <v>35</v>
      </c>
      <c r="C57" s="79"/>
      <c r="D57" s="42"/>
      <c r="E57" s="79" t="s">
        <v>36</v>
      </c>
      <c r="F57" s="79"/>
      <c r="G57" s="42"/>
      <c r="H57" s="79" t="s">
        <v>37</v>
      </c>
      <c r="I57" s="79"/>
      <c r="J57" s="42"/>
    </row>
    <row r="58" spans="1:10" x14ac:dyDescent="0.25">
      <c r="A58" t="s">
        <v>29</v>
      </c>
      <c r="B58" s="79">
        <f>'ACF and FMS Mason'!C3</f>
        <v>0</v>
      </c>
      <c r="C58" s="79"/>
      <c r="E58" s="79">
        <f>'ACF and FMS Mason'!H3</f>
        <v>0</v>
      </c>
      <c r="F58" s="79"/>
      <c r="H58" s="79">
        <f>'ACF and FMS Mason'!M3</f>
        <v>0</v>
      </c>
      <c r="I58" s="79"/>
    </row>
    <row r="59" spans="1:10" x14ac:dyDescent="0.25">
      <c r="A59" t="s">
        <v>31</v>
      </c>
      <c r="B59" s="79">
        <f>'ACF and FMS Mason'!C5</f>
        <v>0</v>
      </c>
      <c r="C59" s="79"/>
      <c r="E59" s="79">
        <f>'ACF and FMS Mason'!H5</f>
        <v>0</v>
      </c>
      <c r="F59" s="79"/>
      <c r="H59" s="79">
        <f>'ACF and FMS Mason'!M5</f>
        <v>0</v>
      </c>
      <c r="I59" s="79"/>
    </row>
    <row r="60" spans="1:10" x14ac:dyDescent="0.25">
      <c r="A60" t="s">
        <v>30</v>
      </c>
      <c r="B60" s="79">
        <f>'ACF and FMS Mason'!C7</f>
        <v>0</v>
      </c>
      <c r="C60" s="79"/>
      <c r="E60" s="79">
        <f>'ACF and FMS Mason'!H7</f>
        <v>0</v>
      </c>
      <c r="F60" s="79"/>
      <c r="H60" s="79">
        <f>'ACF and FMS Mason'!M7</f>
        <v>0</v>
      </c>
      <c r="I60" s="79"/>
    </row>
    <row r="61" spans="1:10" x14ac:dyDescent="0.25">
      <c r="A61" t="s">
        <v>32</v>
      </c>
      <c r="B61" s="51">
        <f>'ACF and FMS Mason'!C9</f>
        <v>0</v>
      </c>
      <c r="C61" s="51">
        <f>'ACF and FMS Mason'!C10</f>
        <v>0</v>
      </c>
      <c r="D61" s="42"/>
      <c r="E61" s="51">
        <f>'ACF and FMS Mason'!H9</f>
        <v>0</v>
      </c>
      <c r="F61" s="51">
        <f>'ACF and FMS Mason'!H10</f>
        <v>0</v>
      </c>
      <c r="G61" s="42"/>
      <c r="H61" s="51">
        <f>'ACF and FMS Mason'!M9</f>
        <v>0</v>
      </c>
      <c r="I61" s="51">
        <f>'ACF and FMS Mason'!M10</f>
        <v>0</v>
      </c>
      <c r="J61" s="42"/>
    </row>
    <row r="62" spans="1:10" x14ac:dyDescent="0.25">
      <c r="A62" t="s">
        <v>33</v>
      </c>
      <c r="B62" s="51">
        <f>'ACF and FMS Mason'!C12</f>
        <v>0</v>
      </c>
      <c r="C62" s="51">
        <f>'ACF and FMS Mason'!C13</f>
        <v>0</v>
      </c>
      <c r="D62" s="42"/>
      <c r="E62" s="51">
        <f>'ACF and FMS Mason'!H12</f>
        <v>0</v>
      </c>
      <c r="F62" s="51">
        <f>'ACF and FMS Mason'!H13</f>
        <v>0</v>
      </c>
      <c r="G62" s="42"/>
      <c r="H62" s="51">
        <f>'ACF and FMS Mason'!M12</f>
        <v>0</v>
      </c>
      <c r="I62" s="51">
        <f>'ACF and FMS Mason'!M13</f>
        <v>0</v>
      </c>
      <c r="J62" s="42"/>
    </row>
    <row r="63" spans="1:10" x14ac:dyDescent="0.25">
      <c r="A63" t="s">
        <v>34</v>
      </c>
      <c r="B63" s="79" t="str">
        <f>'ACF and FMS Mason'!B15</f>
        <v>Incomplete</v>
      </c>
      <c r="C63" s="79"/>
      <c r="E63" s="79" t="str">
        <f>'ACF and FMS Mason'!G15</f>
        <v>Incomplete</v>
      </c>
      <c r="F63" s="79"/>
      <c r="H63" s="79" t="str">
        <f>'ACF and FMS Mason'!L15</f>
        <v>Incomplete</v>
      </c>
      <c r="I63" s="79"/>
    </row>
    <row r="66" spans="1:15" x14ac:dyDescent="0.25">
      <c r="B66" s="80" t="s">
        <v>38</v>
      </c>
      <c r="C66" s="80"/>
      <c r="D66" s="80"/>
      <c r="E66" s="80"/>
      <c r="F66" s="80"/>
      <c r="G66" s="80"/>
      <c r="H66" s="80"/>
      <c r="I66" s="80"/>
      <c r="J66" s="52"/>
      <c r="K66" s="52"/>
      <c r="L66" s="52"/>
      <c r="M66" s="52"/>
      <c r="N66" s="52"/>
      <c r="O66" s="52"/>
    </row>
    <row r="67" spans="1:15" x14ac:dyDescent="0.25">
      <c r="A67" s="46" t="s">
        <v>20</v>
      </c>
      <c r="B67" s="79" t="s">
        <v>35</v>
      </c>
      <c r="C67" s="79"/>
      <c r="D67" s="42"/>
      <c r="E67" s="79" t="s">
        <v>36</v>
      </c>
      <c r="F67" s="79"/>
      <c r="G67" s="42"/>
      <c r="H67" s="79" t="s">
        <v>37</v>
      </c>
      <c r="I67" s="79"/>
      <c r="J67" s="42"/>
    </row>
    <row r="68" spans="1:15" x14ac:dyDescent="0.25">
      <c r="A68" t="s">
        <v>29</v>
      </c>
      <c r="B68" s="79">
        <f>'ACF and FMS Pierce'!C3</f>
        <v>0</v>
      </c>
      <c r="C68" s="79"/>
      <c r="E68" s="79">
        <f>'ACF and FMS Pierce'!H3</f>
        <v>0</v>
      </c>
      <c r="F68" s="79"/>
      <c r="H68" s="79">
        <f>'ACF and FMS Pierce'!M3</f>
        <v>0</v>
      </c>
      <c r="I68" s="79"/>
    </row>
    <row r="69" spans="1:15" x14ac:dyDescent="0.25">
      <c r="A69" t="s">
        <v>31</v>
      </c>
      <c r="B69" s="79">
        <f>'ACF and FMS Pierce'!C5</f>
        <v>0</v>
      </c>
      <c r="C69" s="79"/>
      <c r="E69" s="79">
        <f>'ACF and FMS Pierce'!H5</f>
        <v>0</v>
      </c>
      <c r="F69" s="79"/>
      <c r="H69" s="79">
        <f>'ACF and FMS Pierce'!M5</f>
        <v>0</v>
      </c>
      <c r="I69" s="79"/>
    </row>
    <row r="70" spans="1:15" x14ac:dyDescent="0.25">
      <c r="A70" t="s">
        <v>30</v>
      </c>
      <c r="B70" s="79">
        <f>'ACF and FMS Pierce'!C7</f>
        <v>0</v>
      </c>
      <c r="C70" s="79"/>
      <c r="E70" s="79">
        <f>'ACF and FMS Pierce'!H7</f>
        <v>0</v>
      </c>
      <c r="F70" s="79"/>
      <c r="H70" s="79">
        <f>'ACF and FMS Pierce'!M7</f>
        <v>0</v>
      </c>
      <c r="I70" s="79"/>
    </row>
    <row r="71" spans="1:15" x14ac:dyDescent="0.25">
      <c r="A71" t="s">
        <v>32</v>
      </c>
      <c r="B71" s="51">
        <f>'ACF and FMS Pierce'!C9</f>
        <v>0</v>
      </c>
      <c r="C71" s="51">
        <f>'ACF and FMS Pierce'!C10</f>
        <v>0</v>
      </c>
      <c r="D71" s="42"/>
      <c r="E71" s="51">
        <f>'ACF and FMS Pierce'!H9</f>
        <v>0</v>
      </c>
      <c r="F71" s="51">
        <f>'ACF and FMS Pierce'!H10</f>
        <v>0</v>
      </c>
      <c r="G71" s="42"/>
      <c r="H71" s="51">
        <f>'ACF and FMS Pierce'!M9</f>
        <v>0</v>
      </c>
      <c r="I71" s="51">
        <f>'ACF and FMS Pierce'!M10</f>
        <v>0</v>
      </c>
      <c r="J71" s="42"/>
    </row>
    <row r="72" spans="1:15" x14ac:dyDescent="0.25">
      <c r="A72" t="s">
        <v>33</v>
      </c>
      <c r="B72" s="51">
        <f>'ACF and FMS Pierce'!C12</f>
        <v>0</v>
      </c>
      <c r="C72" s="51">
        <f>'ACF and FMS Pierce'!C13</f>
        <v>0</v>
      </c>
      <c r="D72" s="42"/>
      <c r="E72" s="51">
        <f>'ACF and FMS Pierce'!H12</f>
        <v>0</v>
      </c>
      <c r="F72" s="51">
        <f>'ACF and FMS Pierce'!H13</f>
        <v>0</v>
      </c>
      <c r="G72" s="42"/>
      <c r="H72" s="51">
        <f>'ACF and FMS Pierce'!M12</f>
        <v>0</v>
      </c>
      <c r="I72" s="51">
        <f>'ACF and FMS Pierce'!M13</f>
        <v>0</v>
      </c>
      <c r="J72" s="42"/>
    </row>
    <row r="73" spans="1:15" x14ac:dyDescent="0.25">
      <c r="A73" t="s">
        <v>34</v>
      </c>
      <c r="B73" s="79" t="str">
        <f>'ACF and FMS Pierce'!B15</f>
        <v>Incomplete</v>
      </c>
      <c r="C73" s="79"/>
      <c r="E73" s="79" t="str">
        <f>'ACF and FMS Pierce'!G15</f>
        <v>Incomplete</v>
      </c>
      <c r="F73" s="79"/>
      <c r="H73" s="79" t="str">
        <f>'ACF and FMS Pierce'!L15</f>
        <v>Incomplete</v>
      </c>
      <c r="I73" s="79"/>
    </row>
    <row r="75" spans="1:15" x14ac:dyDescent="0.25">
      <c r="A75" s="46" t="s">
        <v>18</v>
      </c>
      <c r="B75" s="79" t="s">
        <v>35</v>
      </c>
      <c r="C75" s="79"/>
      <c r="D75" s="42"/>
      <c r="E75" s="79" t="s">
        <v>36</v>
      </c>
      <c r="F75" s="79"/>
      <c r="G75" s="42"/>
      <c r="H75" s="79" t="s">
        <v>37</v>
      </c>
      <c r="I75" s="79"/>
      <c r="J75" s="42"/>
    </row>
    <row r="76" spans="1:15" x14ac:dyDescent="0.25">
      <c r="A76" t="s">
        <v>29</v>
      </c>
      <c r="B76" s="79">
        <f>'ACF and FMS Skagit'!C3</f>
        <v>0</v>
      </c>
      <c r="C76" s="79"/>
      <c r="E76" s="79">
        <f>'ACF and FMS Skagit'!H3</f>
        <v>0</v>
      </c>
      <c r="F76" s="79"/>
      <c r="H76" s="79">
        <f>'ACF and FMS Skagit'!M3</f>
        <v>0</v>
      </c>
      <c r="I76" s="79"/>
    </row>
    <row r="77" spans="1:15" x14ac:dyDescent="0.25">
      <c r="A77" t="s">
        <v>31</v>
      </c>
      <c r="B77" s="79">
        <f>'ACF and FMS Skagit'!C5</f>
        <v>0</v>
      </c>
      <c r="C77" s="79"/>
      <c r="E77" s="79">
        <f>'ACF and FMS Skagit'!H5</f>
        <v>0</v>
      </c>
      <c r="F77" s="79"/>
      <c r="H77" s="79">
        <f>'ACF and FMS Skagit'!M5</f>
        <v>0</v>
      </c>
      <c r="I77" s="79"/>
    </row>
    <row r="78" spans="1:15" x14ac:dyDescent="0.25">
      <c r="A78" t="s">
        <v>30</v>
      </c>
      <c r="B78" s="79">
        <f>'ACF and FMS Skagit'!C7</f>
        <v>0</v>
      </c>
      <c r="C78" s="79"/>
      <c r="E78" s="79">
        <f>'ACF and FMS Skagit'!H7</f>
        <v>0</v>
      </c>
      <c r="F78" s="79"/>
      <c r="H78" s="79">
        <f>'ACF and FMS Skagit'!M7</f>
        <v>0</v>
      </c>
      <c r="I78" s="79"/>
    </row>
    <row r="79" spans="1:15" x14ac:dyDescent="0.25">
      <c r="A79" t="s">
        <v>32</v>
      </c>
      <c r="B79" s="51">
        <f>'ACF and FMS Skagit'!C9</f>
        <v>0</v>
      </c>
      <c r="C79" s="51">
        <f>'ACF and FMS Skagit'!C10</f>
        <v>0</v>
      </c>
      <c r="D79" s="42"/>
      <c r="E79" s="51">
        <f>'ACF and FMS Skagit'!H9</f>
        <v>0</v>
      </c>
      <c r="F79" s="51">
        <f>'ACF and FMS Skagit'!H10</f>
        <v>0</v>
      </c>
      <c r="G79" s="42"/>
      <c r="H79" s="51">
        <f>'ACF and FMS Skagit'!M9</f>
        <v>0</v>
      </c>
      <c r="I79" s="51">
        <f>'ACF and FMS Skagit'!M10</f>
        <v>0</v>
      </c>
      <c r="J79" s="42"/>
    </row>
    <row r="80" spans="1:15" x14ac:dyDescent="0.25">
      <c r="A80" t="s">
        <v>33</v>
      </c>
      <c r="B80" s="51">
        <f>'ACF and FMS Skagit'!C12</f>
        <v>0</v>
      </c>
      <c r="C80" s="51">
        <f>'ACF and FMS Skagit'!C13</f>
        <v>0</v>
      </c>
      <c r="D80" s="42"/>
      <c r="E80" s="51">
        <f>'ACF and FMS Skagit'!H12</f>
        <v>0</v>
      </c>
      <c r="F80" s="51">
        <f>'ACF and FMS Skagit'!H13</f>
        <v>0</v>
      </c>
      <c r="G80" s="42"/>
      <c r="H80" s="51">
        <f>'ACF and FMS Skagit'!M12</f>
        <v>0</v>
      </c>
      <c r="I80" s="51">
        <f>'ACF and FMS Skagit'!M13</f>
        <v>0</v>
      </c>
      <c r="J80" s="42"/>
    </row>
    <row r="81" spans="1:10" x14ac:dyDescent="0.25">
      <c r="A81" t="s">
        <v>34</v>
      </c>
      <c r="B81" s="79" t="str">
        <f>'ACF and FMS Skagit'!B15</f>
        <v>Incomplete</v>
      </c>
      <c r="C81" s="79"/>
      <c r="E81" s="79" t="str">
        <f>'ACF and FMS Skagit'!G15</f>
        <v>Incomplete</v>
      </c>
      <c r="F81" s="79"/>
      <c r="H81" s="79" t="str">
        <f>'ACF and FMS Skagit'!L15</f>
        <v>Incomplete</v>
      </c>
      <c r="I81" s="79"/>
    </row>
    <row r="83" spans="1:10" x14ac:dyDescent="0.25">
      <c r="A83" s="46" t="s">
        <v>19</v>
      </c>
      <c r="B83" s="79" t="s">
        <v>35</v>
      </c>
      <c r="C83" s="79"/>
      <c r="D83" s="42"/>
      <c r="E83" s="79" t="s">
        <v>36</v>
      </c>
      <c r="F83" s="79"/>
      <c r="G83" s="42"/>
      <c r="H83" s="79" t="s">
        <v>37</v>
      </c>
      <c r="I83" s="79"/>
      <c r="J83" s="42"/>
    </row>
    <row r="84" spans="1:10" x14ac:dyDescent="0.25">
      <c r="A84" t="s">
        <v>29</v>
      </c>
      <c r="B84" s="79">
        <f>'ACF and FMS Snohomish'!C3</f>
        <v>0</v>
      </c>
      <c r="C84" s="79"/>
      <c r="E84" s="79">
        <f>'ACF and FMS Snohomish'!H3</f>
        <v>0</v>
      </c>
      <c r="F84" s="79"/>
      <c r="H84" s="79">
        <f>'ACF and FMS Snohomish'!M3</f>
        <v>0</v>
      </c>
      <c r="I84" s="79"/>
    </row>
    <row r="85" spans="1:10" x14ac:dyDescent="0.25">
      <c r="A85" t="s">
        <v>31</v>
      </c>
      <c r="B85" s="79">
        <f>'ACF and FMS Snohomish'!C5</f>
        <v>0</v>
      </c>
      <c r="C85" s="79"/>
      <c r="E85" s="79">
        <f>'ACF and FMS Snohomish'!H5</f>
        <v>0</v>
      </c>
      <c r="F85" s="79"/>
      <c r="H85" s="79">
        <f>'ACF and FMS Snohomish'!M5</f>
        <v>0</v>
      </c>
      <c r="I85" s="79"/>
    </row>
    <row r="86" spans="1:10" x14ac:dyDescent="0.25">
      <c r="A86" t="s">
        <v>30</v>
      </c>
      <c r="B86" s="79">
        <f>'ACF and FMS Snohomish'!C7</f>
        <v>0</v>
      </c>
      <c r="C86" s="79"/>
      <c r="E86" s="79">
        <f>'ACF and FMS Snohomish'!H7</f>
        <v>0</v>
      </c>
      <c r="F86" s="79"/>
      <c r="H86" s="79">
        <f>'ACF and FMS Snohomish'!M7</f>
        <v>0</v>
      </c>
      <c r="I86" s="79"/>
    </row>
    <row r="87" spans="1:10" x14ac:dyDescent="0.25">
      <c r="A87" t="s">
        <v>32</v>
      </c>
      <c r="B87" s="51">
        <f>'ACF and FMS Snohomish'!C9</f>
        <v>0</v>
      </c>
      <c r="C87" s="51">
        <f>'ACF and FMS Snohomish'!C10</f>
        <v>0</v>
      </c>
      <c r="D87" s="42"/>
      <c r="E87" s="51">
        <f>'ACF and FMS Snohomish'!H9</f>
        <v>0</v>
      </c>
      <c r="F87" s="51">
        <f>'ACF and FMS Snohomish'!H10</f>
        <v>0</v>
      </c>
      <c r="G87" s="42"/>
      <c r="H87" s="51">
        <f>'ACF and FMS Snohomish'!M9</f>
        <v>0</v>
      </c>
      <c r="I87" s="51">
        <f>'ACF and FMS Snohomish'!M10</f>
        <v>0</v>
      </c>
      <c r="J87" s="42"/>
    </row>
    <row r="88" spans="1:10" x14ac:dyDescent="0.25">
      <c r="A88" t="s">
        <v>33</v>
      </c>
      <c r="B88" s="51">
        <f>'ACF and FMS Snohomish'!C12</f>
        <v>0</v>
      </c>
      <c r="C88" s="51">
        <f>'ACF and FMS Snohomish'!C13</f>
        <v>0</v>
      </c>
      <c r="D88" s="42"/>
      <c r="E88" s="51">
        <f>'ACF and FMS Snohomish'!H12</f>
        <v>0</v>
      </c>
      <c r="F88" s="51">
        <f>'ACF and FMS Snohomish'!H13</f>
        <v>0</v>
      </c>
      <c r="G88" s="42"/>
      <c r="H88" s="51">
        <f>'ACF and FMS Snohomish'!M12</f>
        <v>0</v>
      </c>
      <c r="I88" s="51">
        <f>'ACF and FMS Snohomish'!M13</f>
        <v>0</v>
      </c>
      <c r="J88" s="42"/>
    </row>
    <row r="89" spans="1:10" x14ac:dyDescent="0.25">
      <c r="A89" t="s">
        <v>34</v>
      </c>
      <c r="B89" s="79" t="str">
        <f>'ACF and FMS Snohomish'!B15</f>
        <v>Incomplete</v>
      </c>
      <c r="C89" s="79"/>
      <c r="E89" s="79" t="str">
        <f>'ACF and FMS Snohomish'!G15</f>
        <v>Incomplete</v>
      </c>
      <c r="F89" s="79"/>
      <c r="H89" s="79" t="str">
        <f>'ACF and FMS Snohomish'!L15</f>
        <v>Incomplete</v>
      </c>
      <c r="I89" s="79"/>
    </row>
    <row r="91" spans="1:10" x14ac:dyDescent="0.25">
      <c r="A91" s="46" t="s">
        <v>21</v>
      </c>
      <c r="B91" s="79" t="s">
        <v>35</v>
      </c>
      <c r="C91" s="79"/>
      <c r="D91" s="42"/>
      <c r="E91" s="79" t="s">
        <v>36</v>
      </c>
      <c r="F91" s="79"/>
      <c r="G91" s="42"/>
      <c r="H91" s="79" t="s">
        <v>37</v>
      </c>
      <c r="I91" s="79"/>
      <c r="J91" s="42"/>
    </row>
    <row r="92" spans="1:10" x14ac:dyDescent="0.25">
      <c r="A92" t="s">
        <v>29</v>
      </c>
      <c r="B92" s="79">
        <f>'ACF and FMS Thurston'!C3</f>
        <v>0</v>
      </c>
      <c r="C92" s="79"/>
      <c r="E92" s="79">
        <f>'ACF and FMS Thurston'!H3</f>
        <v>0</v>
      </c>
      <c r="F92" s="79"/>
      <c r="H92" s="79">
        <f>'ACF and FMS Thurston'!M3</f>
        <v>0</v>
      </c>
      <c r="I92" s="79"/>
    </row>
    <row r="93" spans="1:10" x14ac:dyDescent="0.25">
      <c r="A93" t="s">
        <v>31</v>
      </c>
      <c r="B93" s="79">
        <f>'ACF and FMS Thurston'!C5</f>
        <v>0</v>
      </c>
      <c r="C93" s="79"/>
      <c r="E93" s="79">
        <f>'ACF and FMS Thurston'!H5</f>
        <v>0</v>
      </c>
      <c r="F93" s="79"/>
      <c r="H93" s="79">
        <f>'ACF and FMS Thurston'!M5</f>
        <v>0</v>
      </c>
      <c r="I93" s="79"/>
    </row>
    <row r="94" spans="1:10" x14ac:dyDescent="0.25">
      <c r="A94" t="s">
        <v>30</v>
      </c>
      <c r="B94" s="79">
        <f>'ACF and FMS Thurston'!C7</f>
        <v>0</v>
      </c>
      <c r="C94" s="79"/>
      <c r="E94" s="79">
        <f>'ACF and FMS Thurston'!H7</f>
        <v>0</v>
      </c>
      <c r="F94" s="79"/>
      <c r="H94" s="79">
        <f>'ACF and FMS Thurston'!M7</f>
        <v>0</v>
      </c>
      <c r="I94" s="79"/>
    </row>
    <row r="95" spans="1:10" x14ac:dyDescent="0.25">
      <c r="A95" t="s">
        <v>32</v>
      </c>
      <c r="B95" s="51">
        <f>'ACF and FMS Thurston'!C9</f>
        <v>0</v>
      </c>
      <c r="C95" s="51">
        <f>'ACF and FMS Thurston'!C10</f>
        <v>0</v>
      </c>
      <c r="D95" s="42"/>
      <c r="E95" s="51">
        <f>'ACF and FMS Thurston'!H9</f>
        <v>0</v>
      </c>
      <c r="F95" s="51">
        <f>'ACF and FMS Thurston'!H10</f>
        <v>0</v>
      </c>
      <c r="G95" s="42"/>
      <c r="H95" s="51">
        <f>'ACF and FMS Thurston'!M9</f>
        <v>0</v>
      </c>
      <c r="I95" s="51">
        <f>'ACF and FMS Thurston'!M10</f>
        <v>0</v>
      </c>
      <c r="J95" s="42"/>
    </row>
    <row r="96" spans="1:10" x14ac:dyDescent="0.25">
      <c r="A96" t="s">
        <v>33</v>
      </c>
      <c r="B96" s="51">
        <f>'ACF and FMS Thurston'!C12</f>
        <v>0</v>
      </c>
      <c r="C96" s="51">
        <f>'ACF and FMS Thurston'!C13</f>
        <v>0</v>
      </c>
      <c r="D96" s="42"/>
      <c r="E96" s="51">
        <f>'ACF and FMS Thurston'!H12</f>
        <v>0</v>
      </c>
      <c r="F96" s="51">
        <f>'ACF and FMS Thurston'!H13</f>
        <v>0</v>
      </c>
      <c r="G96" s="42"/>
      <c r="H96" s="51">
        <f>'ACF and FMS Thurston'!M12</f>
        <v>0</v>
      </c>
      <c r="I96" s="51">
        <f>'ACF and FMS Thurston'!M13</f>
        <v>0</v>
      </c>
      <c r="J96" s="42"/>
    </row>
    <row r="97" spans="1:9" x14ac:dyDescent="0.25">
      <c r="A97" t="s">
        <v>34</v>
      </c>
      <c r="B97" s="79" t="str">
        <f>'ACF and FMS Thurston'!B15</f>
        <v>Incomplete</v>
      </c>
      <c r="C97" s="79"/>
      <c r="E97" s="79" t="str">
        <f>'ACF and FMS Thurston'!G15</f>
        <v>Incomplete</v>
      </c>
      <c r="F97" s="79"/>
      <c r="H97" s="79" t="str">
        <f>'ACF and FMS Thurston'!L15</f>
        <v>Incomplete</v>
      </c>
      <c r="I97" s="79"/>
    </row>
  </sheetData>
  <mergeCells count="143">
    <mergeCell ref="B20:N20"/>
    <mergeCell ref="B18:N18"/>
    <mergeCell ref="B17:N17"/>
    <mergeCell ref="B16:N16"/>
    <mergeCell ref="B30:N30"/>
    <mergeCell ref="B29:N29"/>
    <mergeCell ref="B28:N28"/>
    <mergeCell ref="B26:N26"/>
    <mergeCell ref="B25:N25"/>
    <mergeCell ref="B24:N24"/>
    <mergeCell ref="B22:N22"/>
    <mergeCell ref="B21:N21"/>
    <mergeCell ref="B1:L1"/>
    <mergeCell ref="K2:L2"/>
    <mergeCell ref="K9:L9"/>
    <mergeCell ref="B2:C2"/>
    <mergeCell ref="E2:F2"/>
    <mergeCell ref="H2:I2"/>
    <mergeCell ref="B9:C9"/>
    <mergeCell ref="E9:F9"/>
    <mergeCell ref="H9:I9"/>
    <mergeCell ref="B32:I32"/>
    <mergeCell ref="B34:C34"/>
    <mergeCell ref="B35:C35"/>
    <mergeCell ref="B36:C36"/>
    <mergeCell ref="B39:C39"/>
    <mergeCell ref="E39:F39"/>
    <mergeCell ref="E34:F34"/>
    <mergeCell ref="B33:C33"/>
    <mergeCell ref="E33:F33"/>
    <mergeCell ref="H33:I33"/>
    <mergeCell ref="B42:C42"/>
    <mergeCell ref="E42:F42"/>
    <mergeCell ref="H42:I42"/>
    <mergeCell ref="B41:C41"/>
    <mergeCell ref="E41:F41"/>
    <mergeCell ref="H41:I41"/>
    <mergeCell ref="H34:I34"/>
    <mergeCell ref="H35:I35"/>
    <mergeCell ref="H36:I36"/>
    <mergeCell ref="H39:I39"/>
    <mergeCell ref="E36:F36"/>
    <mergeCell ref="E35:F35"/>
    <mergeCell ref="B44:C44"/>
    <mergeCell ref="E44:F44"/>
    <mergeCell ref="H44:I44"/>
    <mergeCell ref="B43:C43"/>
    <mergeCell ref="E43:F43"/>
    <mergeCell ref="H43:I43"/>
    <mergeCell ref="B49:C49"/>
    <mergeCell ref="E49:F49"/>
    <mergeCell ref="H49:I49"/>
    <mergeCell ref="B47:C47"/>
    <mergeCell ref="E47:F47"/>
    <mergeCell ref="H47:I47"/>
    <mergeCell ref="B51:C51"/>
    <mergeCell ref="E51:F51"/>
    <mergeCell ref="H51:I51"/>
    <mergeCell ref="B50:C50"/>
    <mergeCell ref="E50:F50"/>
    <mergeCell ref="H50:I50"/>
    <mergeCell ref="B55:C55"/>
    <mergeCell ref="E55:F55"/>
    <mergeCell ref="H55:I55"/>
    <mergeCell ref="B52:C52"/>
    <mergeCell ref="E52:F52"/>
    <mergeCell ref="H52:I52"/>
    <mergeCell ref="B58:C58"/>
    <mergeCell ref="E58:F58"/>
    <mergeCell ref="H58:I58"/>
    <mergeCell ref="B57:C57"/>
    <mergeCell ref="E57:F57"/>
    <mergeCell ref="H57:I57"/>
    <mergeCell ref="B60:C60"/>
    <mergeCell ref="E60:F60"/>
    <mergeCell ref="H60:I60"/>
    <mergeCell ref="B59:C59"/>
    <mergeCell ref="E59:F59"/>
    <mergeCell ref="H59:I59"/>
    <mergeCell ref="B67:C67"/>
    <mergeCell ref="E67:F67"/>
    <mergeCell ref="H67:I67"/>
    <mergeCell ref="B63:C63"/>
    <mergeCell ref="E63:F63"/>
    <mergeCell ref="H63:I63"/>
    <mergeCell ref="B66:I66"/>
    <mergeCell ref="B69:C69"/>
    <mergeCell ref="E69:F69"/>
    <mergeCell ref="H69:I69"/>
    <mergeCell ref="B68:C68"/>
    <mergeCell ref="E68:F68"/>
    <mergeCell ref="H68:I68"/>
    <mergeCell ref="B73:C73"/>
    <mergeCell ref="E73:F73"/>
    <mergeCell ref="H73:I73"/>
    <mergeCell ref="B70:C70"/>
    <mergeCell ref="E70:F70"/>
    <mergeCell ref="H70:I70"/>
    <mergeCell ref="B76:C76"/>
    <mergeCell ref="E76:F76"/>
    <mergeCell ref="H76:I76"/>
    <mergeCell ref="B75:C75"/>
    <mergeCell ref="E75:F75"/>
    <mergeCell ref="H75:I75"/>
    <mergeCell ref="B78:C78"/>
    <mergeCell ref="E78:F78"/>
    <mergeCell ref="H78:I78"/>
    <mergeCell ref="B77:C77"/>
    <mergeCell ref="E77:F77"/>
    <mergeCell ref="H77:I77"/>
    <mergeCell ref="B83:C83"/>
    <mergeCell ref="E83:F83"/>
    <mergeCell ref="H83:I83"/>
    <mergeCell ref="B81:C81"/>
    <mergeCell ref="E81:F81"/>
    <mergeCell ref="H81:I81"/>
    <mergeCell ref="B85:C85"/>
    <mergeCell ref="E85:F85"/>
    <mergeCell ref="H85:I85"/>
    <mergeCell ref="B84:C84"/>
    <mergeCell ref="E84:F84"/>
    <mergeCell ref="H84:I84"/>
    <mergeCell ref="H91:I91"/>
    <mergeCell ref="B89:C89"/>
    <mergeCell ref="E89:F89"/>
    <mergeCell ref="H89:I89"/>
    <mergeCell ref="B86:C86"/>
    <mergeCell ref="E86:F86"/>
    <mergeCell ref="H86:I86"/>
    <mergeCell ref="B91:C91"/>
    <mergeCell ref="E91:F91"/>
    <mergeCell ref="B92:C92"/>
    <mergeCell ref="E92:F92"/>
    <mergeCell ref="H92:I92"/>
    <mergeCell ref="B97:C97"/>
    <mergeCell ref="E97:F97"/>
    <mergeCell ref="H97:I97"/>
    <mergeCell ref="B94:C94"/>
    <mergeCell ref="E94:F94"/>
    <mergeCell ref="H94:I94"/>
    <mergeCell ref="B93:C93"/>
    <mergeCell ref="E93:F93"/>
    <mergeCell ref="H93:I93"/>
  </mergeCells>
  <conditionalFormatting sqref="B4:C4 E4:F4 H4:I4 K4:L4 B11:C11 E11:F11 H11:I11 K11:L11">
    <cfRule type="cellIs" dxfId="1304" priority="36" operator="between">
      <formula>8</formula>
      <formula>12</formula>
    </cfRule>
  </conditionalFormatting>
  <conditionalFormatting sqref="B4:C4 E4:F4 H4:I4 K4:L4 B11:C11 E11:F11 H11:I11 K11:L11">
    <cfRule type="cellIs" dxfId="1303" priority="35" operator="between">
      <formula>5</formula>
      <formula>7</formula>
    </cfRule>
  </conditionalFormatting>
  <conditionalFormatting sqref="B4:C4 E4:F4 H4:I4 K4:L4 B11:C11 E11:F11 H11:I11 K11:L11">
    <cfRule type="cellIs" dxfId="1302" priority="34" operator="equal">
      <formula>4</formula>
    </cfRule>
  </conditionalFormatting>
  <conditionalFormatting sqref="B5:C5 E5:F5 H5:I5 K5:L5 B12:C12 E12:F12 H12:I12 K12:L12">
    <cfRule type="cellIs" dxfId="1301" priority="33" operator="between">
      <formula>4</formula>
      <formula>6</formula>
    </cfRule>
  </conditionalFormatting>
  <conditionalFormatting sqref="B5:C5 E5:F5 H5:I5 K5:L5 B12:C12 E12:F12 H12:I12 K12:L12">
    <cfRule type="cellIs" dxfId="1300" priority="32" operator="equal">
      <formula>3</formula>
    </cfRule>
  </conditionalFormatting>
  <conditionalFormatting sqref="B5:C5 E5:F5 H5:I5 K5:L5 B12:C12 E12:F12 H12:I12 K12:L12">
    <cfRule type="cellIs" dxfId="1299" priority="31" operator="equal">
      <formula>2</formula>
    </cfRule>
  </conditionalFormatting>
  <conditionalFormatting sqref="B6:C6 E6:F6 H6:I6 K6:L6 B13:C13 E13:F13 H13:I13 K13:L13">
    <cfRule type="cellIs" dxfId="1298" priority="30" operator="between">
      <formula>5</formula>
      <formula>9</formula>
    </cfRule>
  </conditionalFormatting>
  <conditionalFormatting sqref="B6:C6 E6:F6 H6:I6 K6:L6 B13:C13 E13:F13 H13:I13 K13:L13">
    <cfRule type="cellIs" dxfId="1297" priority="29" operator="equal">
      <formula>4</formula>
    </cfRule>
  </conditionalFormatting>
  <conditionalFormatting sqref="B6:C6 E6:F6 H6:I6 K6:L6 B13:C13 E13:F13 H13:I13 K13:L13">
    <cfRule type="cellIs" dxfId="1296" priority="28" operator="equal">
      <formula>3</formula>
    </cfRule>
  </conditionalFormatting>
  <conditionalFormatting sqref="B7:C7 E7:F7 H7:I7 K7:L7 B14:C14 E14:F14 H14:I14 K14:L14">
    <cfRule type="cellIs" dxfId="1295" priority="27" operator="between">
      <formula>7</formula>
      <formula>12</formula>
    </cfRule>
  </conditionalFormatting>
  <conditionalFormatting sqref="B7:C7 E7:F7 H7:I7 K7:L7 B14:C14 E14:F14 H14:I14 K14:L14">
    <cfRule type="cellIs" dxfId="1294" priority="26" operator="between">
      <formula>5</formula>
      <formula>6</formula>
    </cfRule>
  </conditionalFormatting>
  <conditionalFormatting sqref="B7:C7 E7:F7 H7:I7 K7:L7 B14:C14 E14:F14 H14:I14 K14:L14">
    <cfRule type="cellIs" dxfId="1293" priority="25" operator="between">
      <formula>1</formula>
      <formula>4</formula>
    </cfRule>
  </conditionalFormatting>
  <conditionalFormatting sqref="B34:C34 E34:F34 H34:I34 B42:C42 E42:F42 H42:I42 B50:C50 E50:F50 H50:I50 B58:C58 E58:F58 H58:I58 B68:C68 E68:F68 H68:I68 B76:C76 E76:F76 H76:I76 B84:C84 E84:F84 H84:I84 B92:C92 E92:F92 H92:I92">
    <cfRule type="cellIs" dxfId="1292" priority="22" operator="equal">
      <formula>4</formula>
    </cfRule>
    <cfRule type="cellIs" dxfId="1291" priority="23" operator="equal">
      <formula>2</formula>
    </cfRule>
    <cfRule type="cellIs" dxfId="1290" priority="24" operator="equal">
      <formula>1</formula>
    </cfRule>
  </conditionalFormatting>
  <conditionalFormatting sqref="B35:C35 E35:F35 H35:I35 B43:C43 E43:F43 H43:I43 B51:C51 E51:F51 H51:I51 B59:C59 E59:F59 H59:I59 B69:C69 E69:F69 H69:I69 B77:C77 E77:F77 H77:I77 B85:C85 E85:F85 H85:I85 B93:C93 E93:F93 H93:I93">
    <cfRule type="cellIs" dxfId="1289" priority="19" operator="equal">
      <formula>4</formula>
    </cfRule>
    <cfRule type="cellIs" dxfId="1288" priority="20" operator="equal">
      <formula>2</formula>
    </cfRule>
    <cfRule type="cellIs" dxfId="1287" priority="21" operator="equal">
      <formula>1</formula>
    </cfRule>
  </conditionalFormatting>
  <conditionalFormatting sqref="B36:C36 E36:F36 H36:I36 B44:C44 E44:F44 H44:I44 B52:C52 E52:F52 H52:I52 B60:C60 E60:F60 H60:I60 B70:C70 E70:F70 H70:I70 B78:C78 E78:F78 H78:I78 B86:C86 E86:F86 H86:I86 B94:C94 E94:F94 H94:I94">
    <cfRule type="cellIs" dxfId="1286" priority="16" operator="equal">
      <formula>4</formula>
    </cfRule>
    <cfRule type="cellIs" dxfId="1285" priority="17" operator="equal">
      <formula>2</formula>
    </cfRule>
    <cfRule type="cellIs" dxfId="1284" priority="18" operator="equal">
      <formula>1</formula>
    </cfRule>
  </conditionalFormatting>
  <conditionalFormatting sqref="B45 E45 H45 B53 E53 H53 B61 E61 H61 B71 E71 H71 B79 E79 H79 B87 E87 H87 B95 E95 H95 B37 E37 H37">
    <cfRule type="cellIs" dxfId="1283" priority="10" operator="equal">
      <formula>3</formula>
    </cfRule>
    <cfRule type="cellIs" dxfId="1282" priority="11" operator="equal">
      <formula>2</formula>
    </cfRule>
    <cfRule type="cellIs" dxfId="1281" priority="12" operator="equal">
      <formula>1</formula>
    </cfRule>
  </conditionalFormatting>
  <conditionalFormatting sqref="C37 F37 I37 C45 F45 I45 C53 F53 I53 C61 F61 I61 C71 F71 I71 C79 F79 I79 C87 F87 I87 C95 F95 I95">
    <cfRule type="cellIs" dxfId="1280" priority="7" operator="equal">
      <formula>4</formula>
    </cfRule>
    <cfRule type="cellIs" dxfId="1279" priority="8" operator="equal">
      <formula>2</formula>
    </cfRule>
    <cfRule type="cellIs" dxfId="1278" priority="9" operator="equal">
      <formula>1</formula>
    </cfRule>
  </conditionalFormatting>
  <conditionalFormatting sqref="B38 E38 H38 B46 E46 H46 B54 E54 H54 B62 E62 H62 B72 E72 H72 B80 E80 H80 B88 E88 H88 B96 E96 H96">
    <cfRule type="cellIs" dxfId="1277" priority="4" operator="equal">
      <formula>4</formula>
    </cfRule>
    <cfRule type="cellIs" dxfId="1276" priority="5" operator="equal">
      <formula>2</formula>
    </cfRule>
    <cfRule type="cellIs" dxfId="1275" priority="6" operator="equal">
      <formula>1</formula>
    </cfRule>
  </conditionalFormatting>
  <conditionalFormatting sqref="C38 F38 I38 C46 F46 I46 C54 F54 I54 C62 F62 I62 C72 F72 I72 C80 F80 I80 C88 F88 I88 C96 F96 I96">
    <cfRule type="cellIs" dxfId="1274" priority="1" operator="equal">
      <formula>3</formula>
    </cfRule>
    <cfRule type="cellIs" dxfId="1273" priority="2" operator="equal">
      <formula>2</formula>
    </cfRule>
    <cfRule type="cellIs" dxfId="1272" priority="3" operator="equal">
      <formula>1</formula>
    </cfRule>
  </conditionalFormatting>
  <pageMargins left="0.7" right="0.7" top="0.75" bottom="0.75" header="0.3" footer="0.3"/>
  <pageSetup scale="98" orientation="landscape" r:id="rId1"/>
  <rowBreaks count="2" manualBreakCount="2">
    <brk id="30" max="13" man="1"/>
    <brk id="6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opLeftCell="A13" workbookViewId="0">
      <selection activeCell="D23" sqref="D23"/>
    </sheetView>
  </sheetViews>
  <sheetFormatPr defaultRowHeight="15" x14ac:dyDescent="0.25"/>
  <cols>
    <col min="1" max="1" width="10.7109375" style="8" customWidth="1"/>
    <col min="2" max="2" width="20.7109375" style="9" customWidth="1"/>
    <col min="3" max="3" width="24.7109375" style="25" customWidth="1"/>
    <col min="4" max="4" width="9.140625" style="25" customWidth="1"/>
    <col min="5" max="5" width="58.7109375" style="25" customWidth="1"/>
    <col min="6" max="6" width="1.7109375" style="25" customWidth="1"/>
    <col min="7" max="7" width="10.7109375" customWidth="1"/>
    <col min="8" max="8" width="20.7109375" customWidth="1"/>
    <col min="9" max="9" width="24.7109375" customWidth="1"/>
    <col min="11" max="11" width="58.7109375" style="25" customWidth="1"/>
    <col min="12" max="12" width="1.7109375" customWidth="1"/>
  </cols>
  <sheetData>
    <row r="1" spans="1:11" ht="15" customHeight="1" x14ac:dyDescent="0.25">
      <c r="A1" s="89" t="s">
        <v>68</v>
      </c>
      <c r="B1" s="89"/>
      <c r="C1" s="89"/>
      <c r="D1" s="89"/>
      <c r="E1" s="59" t="s">
        <v>89</v>
      </c>
    </row>
    <row r="2" spans="1:11" ht="15" customHeight="1" x14ac:dyDescent="0.25">
      <c r="A2" s="90" t="s">
        <v>12</v>
      </c>
      <c r="B2" s="90"/>
      <c r="C2" s="90"/>
      <c r="D2" s="27"/>
      <c r="E2" s="25" t="s">
        <v>53</v>
      </c>
      <c r="G2" s="90" t="s">
        <v>26</v>
      </c>
      <c r="H2" s="90"/>
      <c r="I2" s="90"/>
      <c r="J2" s="27"/>
      <c r="K2" s="25" t="s">
        <v>53</v>
      </c>
    </row>
    <row r="3" spans="1:11" ht="60" customHeight="1" x14ac:dyDescent="0.25">
      <c r="A3" s="85" t="s">
        <v>2</v>
      </c>
      <c r="B3" s="12" t="s">
        <v>39</v>
      </c>
      <c r="C3" s="13" t="s">
        <v>58</v>
      </c>
      <c r="D3" s="34">
        <f>IF(C3="Incomplete",0,IF(C3="No",1,IF(C3="Yes",2,"ERROR")))</f>
        <v>0</v>
      </c>
      <c r="E3" s="14"/>
      <c r="F3" s="3"/>
      <c r="G3" s="85" t="s">
        <v>2</v>
      </c>
      <c r="H3" s="12" t="s">
        <v>39</v>
      </c>
      <c r="I3" s="13" t="s">
        <v>58</v>
      </c>
      <c r="J3" s="34">
        <f>IF(I3="Incomplete",0,IF(I3="No",1,IF(I3="Yes",2,"ERROR")))</f>
        <v>0</v>
      </c>
      <c r="K3" s="13"/>
    </row>
    <row r="4" spans="1:11" ht="90" x14ac:dyDescent="0.25">
      <c r="A4" s="86"/>
      <c r="B4" s="12" t="s">
        <v>40</v>
      </c>
      <c r="C4" s="13" t="s">
        <v>58</v>
      </c>
      <c r="D4" s="34">
        <f>IF(C4="Incomplete",0,IF(C4="No",1,IF(C4="Yes",2,"ERROR")))</f>
        <v>0</v>
      </c>
      <c r="E4" s="14"/>
      <c r="F4" s="3"/>
      <c r="G4" s="86"/>
      <c r="H4" s="12" t="s">
        <v>40</v>
      </c>
      <c r="I4" s="13" t="s">
        <v>58</v>
      </c>
      <c r="J4" s="34">
        <f>IF(I4="Incomplete",0,IF(I4="No",1,IF(I4="Yes",2,"ERROR")))</f>
        <v>0</v>
      </c>
      <c r="K4" s="13"/>
    </row>
    <row r="5" spans="1:11" ht="60" x14ac:dyDescent="0.25">
      <c r="A5" s="86"/>
      <c r="B5" s="12" t="s">
        <v>41</v>
      </c>
      <c r="C5" s="15" t="s">
        <v>58</v>
      </c>
      <c r="D5" s="34">
        <f>IF(C5="Incomplete", 0, IF(C5="N/A",1,IF(C5="10% or less",1,IF(C5="10% - 20%",2,IF(C5="Greater than 20%",3,"ERROR")))))</f>
        <v>0</v>
      </c>
      <c r="E5" s="14"/>
      <c r="F5" s="3"/>
      <c r="G5" s="86"/>
      <c r="H5" s="12" t="s">
        <v>41</v>
      </c>
      <c r="I5" s="15" t="s">
        <v>58</v>
      </c>
      <c r="J5" s="34">
        <f>IF(I5="Incomplete", 0, IF(I5="N/A",1,IF(I5="10% or less",1,IF(I5="10% - 20%",2,IF(I5="Greater than 20%",3,"ERROR")))))</f>
        <v>0</v>
      </c>
      <c r="K5" s="13"/>
    </row>
    <row r="6" spans="1:11" ht="75" x14ac:dyDescent="0.25">
      <c r="A6" s="86"/>
      <c r="B6" s="12" t="s">
        <v>42</v>
      </c>
      <c r="C6" s="15" t="s">
        <v>58</v>
      </c>
      <c r="D6" s="34">
        <f>IF(C6="Incomplete", 0, IF(C6="N/A",1,IF(C6="10% or less",1,IF(C6="10% - 20%",2,IF(C6="Greater than 20%",3,"ERROR")))))</f>
        <v>0</v>
      </c>
      <c r="E6" s="14"/>
      <c r="F6" s="3"/>
      <c r="G6" s="86"/>
      <c r="H6" s="12" t="s">
        <v>42</v>
      </c>
      <c r="I6" s="15" t="s">
        <v>58</v>
      </c>
      <c r="J6" s="34">
        <f>IF(I6="Incomplete", 0, IF(I6="N/A",1,IF(I6="10% or less",1,IF(I6="10% - 20%",2,IF(I6="Greater than 20%",3,"ERROR")))))</f>
        <v>0</v>
      </c>
      <c r="K6" s="13"/>
    </row>
    <row r="7" spans="1:11" x14ac:dyDescent="0.25">
      <c r="A7" s="87"/>
      <c r="B7" s="34"/>
      <c r="C7" s="35"/>
      <c r="D7" s="36">
        <f>SUM(D3:D6)</f>
        <v>0</v>
      </c>
      <c r="E7" s="14"/>
      <c r="F7" s="3"/>
      <c r="G7" s="87"/>
      <c r="H7" s="34"/>
      <c r="I7" s="35"/>
      <c r="J7" s="36">
        <f>SUM(J3:J6)</f>
        <v>0</v>
      </c>
      <c r="K7" s="13"/>
    </row>
    <row r="8" spans="1:11" ht="6.95" customHeight="1" x14ac:dyDescent="0.25">
      <c r="A8" s="28"/>
      <c r="D8" s="26"/>
      <c r="E8" s="3"/>
      <c r="F8" s="3"/>
      <c r="G8" s="28"/>
      <c r="H8" s="9"/>
      <c r="I8" s="25"/>
      <c r="J8" s="26"/>
    </row>
    <row r="9" spans="1:11" ht="120" x14ac:dyDescent="0.25">
      <c r="A9" s="85" t="s">
        <v>3</v>
      </c>
      <c r="B9" s="12" t="s">
        <v>43</v>
      </c>
      <c r="C9" s="29" t="s">
        <v>58</v>
      </c>
      <c r="D9" s="34">
        <f>IF(C9="Incomplete",0,IF(C9="No",2,IF(C9="Yes",1,"ERROR")))</f>
        <v>0</v>
      </c>
      <c r="E9" s="14"/>
      <c r="F9" s="3"/>
      <c r="G9" s="85" t="s">
        <v>3</v>
      </c>
      <c r="H9" s="12" t="s">
        <v>43</v>
      </c>
      <c r="I9" s="29" t="s">
        <v>58</v>
      </c>
      <c r="J9" s="34">
        <f>IF(I9="Incomplete",0,IF(I9="No",2,IF(I9="Yes",1,"ERROR")))</f>
        <v>0</v>
      </c>
      <c r="K9" s="13"/>
    </row>
    <row r="10" spans="1:11" ht="45" x14ac:dyDescent="0.25">
      <c r="A10" s="86"/>
      <c r="B10" s="12" t="s">
        <v>44</v>
      </c>
      <c r="C10" s="15" t="s">
        <v>58</v>
      </c>
      <c r="D10" s="34">
        <f>IF(C10="Incomplete", 0,IF(C10="Able to treat most patients.",1,IF(C10="Able to treat critical patients only.",2,IF(C10="Not able to address the needs of critical patients.",3,"ERROR"))))</f>
        <v>0</v>
      </c>
      <c r="E10" s="14"/>
      <c r="F10" s="3"/>
      <c r="G10" s="86"/>
      <c r="H10" s="12" t="s">
        <v>44</v>
      </c>
      <c r="I10" s="15" t="s">
        <v>58</v>
      </c>
      <c r="J10" s="34">
        <f>IF(I10="Incomplete", 0,IF(I10="Able to treat most patients.",1,IF(I10="Able to treat critical patients only.",2,IF(I10="Not able to address the needs of critical patients.",3,"ERROR"))))</f>
        <v>0</v>
      </c>
      <c r="K10" s="13"/>
    </row>
    <row r="11" spans="1:11" x14ac:dyDescent="0.25">
      <c r="A11" s="87"/>
      <c r="B11" s="12"/>
      <c r="C11" s="15"/>
      <c r="D11" s="37">
        <f>SUM(D9:D10)</f>
        <v>0</v>
      </c>
      <c r="E11" s="14"/>
      <c r="F11" s="3"/>
      <c r="G11" s="87"/>
      <c r="H11" s="12"/>
      <c r="I11" s="15"/>
      <c r="J11" s="37">
        <f>SUM(J9:J10)</f>
        <v>0</v>
      </c>
      <c r="K11" s="13"/>
    </row>
    <row r="12" spans="1:11" ht="15" customHeight="1" x14ac:dyDescent="0.25">
      <c r="A12" s="22"/>
      <c r="D12" s="2"/>
      <c r="E12" s="3"/>
      <c r="F12" s="3"/>
      <c r="G12" s="22"/>
      <c r="H12" s="9"/>
      <c r="I12" s="25"/>
      <c r="J12" s="2"/>
    </row>
    <row r="13" spans="1:11" ht="15" customHeight="1" x14ac:dyDescent="0.25">
      <c r="A13" s="88" t="s">
        <v>54</v>
      </c>
      <c r="B13" s="88"/>
      <c r="C13" s="88"/>
      <c r="D13" s="2"/>
      <c r="E13" s="3" t="s">
        <v>53</v>
      </c>
      <c r="F13" s="3"/>
      <c r="G13" s="88" t="s">
        <v>55</v>
      </c>
      <c r="H13" s="88"/>
      <c r="I13" s="88"/>
      <c r="J13" s="88"/>
      <c r="K13" s="25" t="s">
        <v>53</v>
      </c>
    </row>
    <row r="14" spans="1:11" ht="45" x14ac:dyDescent="0.25">
      <c r="A14" s="85" t="s">
        <v>10</v>
      </c>
      <c r="B14" s="12" t="s">
        <v>45</v>
      </c>
      <c r="C14" s="13" t="s">
        <v>58</v>
      </c>
      <c r="D14" s="34">
        <f>IF(C14="Incomplete",0,IF(C14="Able to access sufficient supplies via expected channels.",1,IF(C14="Able to access sufficient supplies via work-arounds.",2,IF(C14="Access to sufficient supplies is limited and affecting treatment capacity.",3,"ERROR"))))</f>
        <v>0</v>
      </c>
      <c r="E14" s="13"/>
      <c r="G14" s="85" t="s">
        <v>10</v>
      </c>
      <c r="H14" s="12" t="s">
        <v>45</v>
      </c>
      <c r="I14" s="13" t="s">
        <v>58</v>
      </c>
      <c r="J14" s="34">
        <f>IF(I14="Incomplete",0,IF(I14="Able to access sufficient supplies via expected channels.",1,IF(I14="Able to access sufficient supplies via work-arounds.",2,IF(I14="Access to sufficient supplies is limited and affecting treatment capacity.",3,"ERROR"))))</f>
        <v>0</v>
      </c>
      <c r="K14" s="13"/>
    </row>
    <row r="15" spans="1:11" ht="75" x14ac:dyDescent="0.25">
      <c r="A15" s="86"/>
      <c r="B15" s="12" t="s">
        <v>46</v>
      </c>
      <c r="C15" s="14" t="s">
        <v>58</v>
      </c>
      <c r="D15" s="34">
        <f>IF(C15="Incomplete",0,IF(C15="Infrastructure impacts are isolated and small if they exist at all.",1,IF(C15="Infrastructure impacts are scattered.",2,IF(C15="Infrastructure impacts are widespread.",3,"ERROR"))))</f>
        <v>0</v>
      </c>
      <c r="E15" s="13"/>
      <c r="G15" s="86"/>
      <c r="H15" s="12" t="s">
        <v>46</v>
      </c>
      <c r="I15" s="14" t="s">
        <v>58</v>
      </c>
      <c r="J15" s="34">
        <f>IF(I15="Incomplete",0,IF(I15="Infrastructure impacts are isolated and small if they exist at all.",1,IF(I15="Infrastructure impacts are scattered.",2,IF(I15="Infrastructure impacts are widespread.",3,"ERROR"))))</f>
        <v>0</v>
      </c>
      <c r="K15" s="13"/>
    </row>
    <row r="16" spans="1:11" ht="30" x14ac:dyDescent="0.25">
      <c r="A16" s="86"/>
      <c r="B16" s="12" t="s">
        <v>47</v>
      </c>
      <c r="C16" s="13" t="s">
        <v>58</v>
      </c>
      <c r="D16" s="34">
        <f>IF(C16="Incomplete",0,IF(C16="Sufficient clinical staff is available.",1,IF(C16="Clinical staff levels are reduced but able to support critical services.",2,IF(C16="Serious clinical staffing deficit.",3,"ERROR"))))</f>
        <v>0</v>
      </c>
      <c r="E16" s="13"/>
      <c r="G16" s="86"/>
      <c r="H16" s="12" t="s">
        <v>47</v>
      </c>
      <c r="I16" s="13" t="s">
        <v>58</v>
      </c>
      <c r="J16" s="34">
        <f>IF(I16="Incomplete",0,IF(I16="Sufficient clinical staff is available.",1,IF(I16="Clinical staff levels are reduced but able to support critical services.",2,IF(I16="Serious clinical staffing deficit.",3,"ERROR"))))</f>
        <v>0</v>
      </c>
      <c r="K16" s="13"/>
    </row>
    <row r="17" spans="1:11" x14ac:dyDescent="0.25">
      <c r="A17" s="87"/>
      <c r="B17" s="12"/>
      <c r="C17" s="15"/>
      <c r="D17" s="37">
        <f>SUM(D14:D16)</f>
        <v>0</v>
      </c>
      <c r="E17" s="13"/>
      <c r="G17" s="87"/>
      <c r="H17" s="12"/>
      <c r="I17" s="15"/>
      <c r="J17" s="37">
        <f>SUM(J14:J16)</f>
        <v>0</v>
      </c>
      <c r="K17" s="13"/>
    </row>
    <row r="18" spans="1:11" ht="6.95" customHeight="1" x14ac:dyDescent="0.25">
      <c r="A18" s="22"/>
      <c r="B18" s="23"/>
      <c r="C18" s="1"/>
      <c r="D18" s="26"/>
      <c r="G18" s="22"/>
      <c r="H18" s="23"/>
      <c r="I18" s="1"/>
      <c r="J18" s="26"/>
    </row>
    <row r="19" spans="1:11" ht="45" x14ac:dyDescent="0.25">
      <c r="A19" s="85" t="s">
        <v>7</v>
      </c>
      <c r="B19" s="12" t="s">
        <v>48</v>
      </c>
      <c r="C19" s="13" t="s">
        <v>58</v>
      </c>
      <c r="D19" s="34">
        <f>IF(C19="Incomplete",0,IF(C19="No",1,IF(C19="Yes",2,"ERROR")))</f>
        <v>0</v>
      </c>
      <c r="E19" s="14"/>
      <c r="F19" s="3"/>
      <c r="G19" s="85" t="s">
        <v>7</v>
      </c>
      <c r="H19" s="12" t="s">
        <v>48</v>
      </c>
      <c r="I19" s="13" t="s">
        <v>58</v>
      </c>
      <c r="J19" s="34">
        <f>IF(I19="Incomplete",0,IF(I19="No",1,IF(I19="Yes",2,"ERROR")))</f>
        <v>0</v>
      </c>
      <c r="K19" s="13"/>
    </row>
    <row r="20" spans="1:11" ht="90" x14ac:dyDescent="0.25">
      <c r="A20" s="86"/>
      <c r="B20" s="12" t="s">
        <v>87</v>
      </c>
      <c r="C20" s="14" t="s">
        <v>58</v>
      </c>
      <c r="D20" s="34">
        <f>IF(C20="Incomplete",0,IF(C20="Yes",2,IF(C20="No",3,IF(C20="N/A",1,"ERROR"))))</f>
        <v>0</v>
      </c>
      <c r="E20" s="13"/>
      <c r="G20" s="86"/>
      <c r="H20" s="12" t="s">
        <v>87</v>
      </c>
      <c r="I20" s="14" t="s">
        <v>58</v>
      </c>
      <c r="J20" s="34">
        <f>IF(I20="Incomplete",0,IF(I20="Yes",2,IF(I20="No",3,IF(I20="N/A",1,"ERROR"))))</f>
        <v>0</v>
      </c>
      <c r="K20" s="13"/>
    </row>
    <row r="21" spans="1:11" ht="90" x14ac:dyDescent="0.25">
      <c r="A21" s="86"/>
      <c r="B21" s="12" t="s">
        <v>49</v>
      </c>
      <c r="C21" s="14" t="s">
        <v>58</v>
      </c>
      <c r="D21" s="34">
        <f>IF(C21="Incomplete",0,IF(C21="Yes",2,IF(C21="No",3,IF(C21="N/A",1,"ERROR"))))</f>
        <v>0</v>
      </c>
      <c r="E21" s="13"/>
      <c r="G21" s="86"/>
      <c r="H21" s="12" t="s">
        <v>49</v>
      </c>
      <c r="I21" s="14" t="s">
        <v>58</v>
      </c>
      <c r="J21" s="34">
        <f>IF(I21="Incomplete",0,IF(I21="Yes",2,IF(I21="No",3,IF(I21="N/A",1,"ERROR"))))</f>
        <v>0</v>
      </c>
      <c r="K21" s="13"/>
    </row>
    <row r="22" spans="1:11" ht="39" x14ac:dyDescent="0.25">
      <c r="A22" s="86"/>
      <c r="B22" s="33" t="s">
        <v>50</v>
      </c>
      <c r="C22" s="13" t="s">
        <v>58</v>
      </c>
      <c r="D22" s="34">
        <f>IF(C22="Incomplete",0,IF(C22="Fewer than 100",2,IF(C22="100-500",3,IF(C22="More than 500",4,IF(C22="N/A",1,"ERROR")))))</f>
        <v>0</v>
      </c>
      <c r="E22" s="13"/>
      <c r="G22" s="86"/>
      <c r="H22" s="33" t="s">
        <v>50</v>
      </c>
      <c r="I22" s="13" t="s">
        <v>58</v>
      </c>
      <c r="J22" s="34">
        <f>IF(I22="Incomplete",0,IF(I22="Fewer than 100",2,IF(I22="100-500",3,IF(I22="More than 500",4,IF(I22="N/A",1,"ERROR")))))</f>
        <v>0</v>
      </c>
      <c r="K22" s="13"/>
    </row>
    <row r="23" spans="1:11" x14ac:dyDescent="0.25">
      <c r="A23" s="87"/>
      <c r="B23" s="12"/>
      <c r="C23" s="15"/>
      <c r="D23" s="37">
        <f>SUM(D19:D22)</f>
        <v>0</v>
      </c>
      <c r="E23" s="13"/>
      <c r="G23" s="87"/>
      <c r="H23" s="12"/>
      <c r="I23" s="15"/>
      <c r="J23" s="37">
        <f>SUM(J19:J22)</f>
        <v>0</v>
      </c>
      <c r="K23" s="13"/>
    </row>
    <row r="24" spans="1:11" x14ac:dyDescent="0.25">
      <c r="B24" s="10"/>
      <c r="C24" s="3"/>
      <c r="D24" s="3"/>
    </row>
    <row r="25" spans="1:11" x14ac:dyDescent="0.25">
      <c r="B25" s="10"/>
      <c r="C25" s="3"/>
      <c r="D25" s="3"/>
      <c r="E25" s="3"/>
      <c r="F25" s="3"/>
      <c r="G25" s="3"/>
      <c r="H25" s="3"/>
      <c r="I25" s="3"/>
      <c r="J25" s="3"/>
    </row>
    <row r="26" spans="1:11" x14ac:dyDescent="0.25">
      <c r="B26" s="10"/>
      <c r="C26" s="3"/>
      <c r="D26" s="3"/>
    </row>
    <row r="27" spans="1:11" x14ac:dyDescent="0.25">
      <c r="B27" s="10"/>
    </row>
    <row r="28" spans="1:11" x14ac:dyDescent="0.25">
      <c r="B28" s="10"/>
    </row>
    <row r="29" spans="1:11" x14ac:dyDescent="0.25">
      <c r="B29" s="10"/>
    </row>
    <row r="30" spans="1:11" x14ac:dyDescent="0.25">
      <c r="B30" s="10"/>
    </row>
    <row r="31" spans="1:11" x14ac:dyDescent="0.25">
      <c r="B31" s="10"/>
    </row>
    <row r="32" spans="1:11" x14ac:dyDescent="0.25">
      <c r="B32" s="11"/>
    </row>
    <row r="33" spans="5:11" customFormat="1" x14ac:dyDescent="0.25">
      <c r="E33" s="25"/>
      <c r="K33" s="25"/>
    </row>
    <row r="34" spans="5:11" customFormat="1" x14ac:dyDescent="0.25">
      <c r="E34" s="25"/>
      <c r="K34" s="25"/>
    </row>
    <row r="35" spans="5:11" customFormat="1" x14ac:dyDescent="0.25">
      <c r="E35" s="25"/>
      <c r="K35" s="25"/>
    </row>
  </sheetData>
  <mergeCells count="13">
    <mergeCell ref="A1:D1"/>
    <mergeCell ref="A2:C2"/>
    <mergeCell ref="G2:I2"/>
    <mergeCell ref="A3:A7"/>
    <mergeCell ref="G3:G7"/>
    <mergeCell ref="A9:A11"/>
    <mergeCell ref="G9:G11"/>
    <mergeCell ref="A14:A17"/>
    <mergeCell ref="G14:G17"/>
    <mergeCell ref="A19:A23"/>
    <mergeCell ref="G19:G23"/>
    <mergeCell ref="A13:C13"/>
    <mergeCell ref="G13:J13"/>
  </mergeCells>
  <conditionalFormatting sqref="C3">
    <cfRule type="containsText" dxfId="1271" priority="91" operator="containsText" text="No">
      <formula>NOT(ISERROR(SEARCH("No",C3)))</formula>
    </cfRule>
    <cfRule type="containsText" dxfId="1270" priority="92" operator="containsText" text="Yes">
      <formula>NOT(ISERROR(SEARCH("Yes",C3)))</formula>
    </cfRule>
  </conditionalFormatting>
  <conditionalFormatting sqref="C19">
    <cfRule type="containsText" dxfId="1269" priority="89" operator="containsText" text="No">
      <formula>NOT(ISERROR(SEARCH("No",C19)))</formula>
    </cfRule>
    <cfRule type="containsText" dxfId="1268" priority="90" operator="containsText" text="Yes">
      <formula>NOT(ISERROR(SEARCH("Yes",C19)))</formula>
    </cfRule>
  </conditionalFormatting>
  <conditionalFormatting sqref="C20">
    <cfRule type="containsText" dxfId="1267" priority="87" operator="containsText" text="No">
      <formula>NOT(ISERROR(SEARCH("No",C20)))</formula>
    </cfRule>
    <cfRule type="containsText" dxfId="1266" priority="88" operator="containsText" text="Yes">
      <formula>NOT(ISERROR(SEARCH("Yes",C20)))</formula>
    </cfRule>
  </conditionalFormatting>
  <conditionalFormatting sqref="C22">
    <cfRule type="containsText" dxfId="1265" priority="84" operator="containsText" text="More than 500">
      <formula>NOT(ISERROR(SEARCH("More than 500",C22)))</formula>
    </cfRule>
    <cfRule type="containsText" dxfId="1264" priority="85" operator="containsText" text="100-500">
      <formula>NOT(ISERROR(SEARCH("100-500",C22)))</formula>
    </cfRule>
    <cfRule type="containsText" dxfId="1263" priority="86" operator="containsText" text="Fewer than 100">
      <formula>NOT(ISERROR(SEARCH("Fewer than 100",C22)))</formula>
    </cfRule>
  </conditionalFormatting>
  <conditionalFormatting sqref="C14">
    <cfRule type="beginsWith" dxfId="1262" priority="81" operator="beginsWith" text="Access to sufficient supplies is limited and affecting treatment capacity.">
      <formula>LEFT(C14,LEN("Access to sufficient supplies is limited and affecting treatment capacity."))="Access to sufficient supplies is limited and affecting treatment capacity."</formula>
    </cfRule>
    <cfRule type="beginsWith" dxfId="1261" priority="82" operator="beginsWith" text="Able to access sufficient supplies via work-arounds.">
      <formula>LEFT(C14,LEN("Able to access sufficient supplies via work-arounds."))="Able to access sufficient supplies via work-arounds."</formula>
    </cfRule>
    <cfRule type="beginsWith" dxfId="1260" priority="83" operator="beginsWith" text="Able to access sufficient supplies via expected channels.">
      <formula>LEFT(C14,LEN("Able to access sufficient supplies via expected channels."))="Able to access sufficient supplies via expected channels."</formula>
    </cfRule>
  </conditionalFormatting>
  <conditionalFormatting sqref="C16 C18">
    <cfRule type="beginsWith" dxfId="1259" priority="78" operator="beginsWith" text="Serious clinical staffing">
      <formula>LEFT(C16,LEN("Serious clinical staffing"))="Serious clinical staffing"</formula>
    </cfRule>
    <cfRule type="beginsWith" dxfId="1258" priority="79" operator="beginsWith" text="Clinical staff levels are reduced but able to support critical services">
      <formula>LEFT(C16,LEN("Clinical staff levels are reduced but able to support critical services"))="Clinical staff levels are reduced but able to support critical services"</formula>
    </cfRule>
    <cfRule type="beginsWith" dxfId="1257" priority="80" operator="beginsWith" text="Sufficient clinical staff">
      <formula>LEFT(C16,LEN("Sufficient clinical staff"))="Sufficient clinical staff"</formula>
    </cfRule>
  </conditionalFormatting>
  <conditionalFormatting sqref="C5:C6">
    <cfRule type="containsText" dxfId="1256" priority="75" operator="containsText" text="Greater than 20%">
      <formula>NOT(ISERROR(SEARCH("Greater than 20%",C5)))</formula>
    </cfRule>
    <cfRule type="containsText" dxfId="1255" priority="76" operator="containsText" text="10% - 20%">
      <formula>NOT(ISERROR(SEARCH("10% - 20%",C5)))</formula>
    </cfRule>
    <cfRule type="containsText" dxfId="1254" priority="77" operator="containsText" text="10% or less">
      <formula>NOT(ISERROR(SEARCH("10% or less",C5)))</formula>
    </cfRule>
  </conditionalFormatting>
  <conditionalFormatting sqref="C10">
    <cfRule type="containsText" dxfId="1253" priority="72" operator="containsText" text="Able to treat most">
      <formula>NOT(ISERROR(SEARCH("Able to treat most",C10)))</formula>
    </cfRule>
    <cfRule type="containsText" dxfId="1252" priority="73" operator="containsText" text="Able to treat critical">
      <formula>NOT(ISERROR(SEARCH("Able to treat critical",C10)))</formula>
    </cfRule>
    <cfRule type="containsText" dxfId="1251" priority="74" operator="containsText" text="Not">
      <formula>NOT(ISERROR(SEARCH("Not",C10)))</formula>
    </cfRule>
  </conditionalFormatting>
  <conditionalFormatting sqref="C4">
    <cfRule type="containsText" dxfId="1250" priority="70" operator="containsText" text="No">
      <formula>NOT(ISERROR(SEARCH("No",C4)))</formula>
    </cfRule>
    <cfRule type="containsText" dxfId="1249" priority="71" operator="containsText" text="Yes">
      <formula>NOT(ISERROR(SEARCH("Yes",C4)))</formula>
    </cfRule>
  </conditionalFormatting>
  <conditionalFormatting sqref="C9">
    <cfRule type="containsText" dxfId="1248" priority="2" operator="containsText" text="Incomplete">
      <formula>NOT(ISERROR(SEARCH("Incomplete",C9)))</formula>
    </cfRule>
    <cfRule type="containsText" dxfId="1247" priority="68" operator="containsText" text="No">
      <formula>NOT(ISERROR(SEARCH("No",C9)))</formula>
    </cfRule>
    <cfRule type="containsText" dxfId="1246" priority="69" operator="containsText" text="Yes">
      <formula>NOT(ISERROR(SEARCH("Yes",C9)))</formula>
    </cfRule>
  </conditionalFormatting>
  <conditionalFormatting sqref="C21">
    <cfRule type="containsText" dxfId="1245" priority="66" operator="containsText" text="No">
      <formula>NOT(ISERROR(SEARCH("No",C21)))</formula>
    </cfRule>
    <cfRule type="containsText" dxfId="1244" priority="67" operator="containsText" text="Yes">
      <formula>NOT(ISERROR(SEARCH("Yes",C21)))</formula>
    </cfRule>
  </conditionalFormatting>
  <conditionalFormatting sqref="D7">
    <cfRule type="cellIs" dxfId="1243" priority="63" operator="between">
      <formula>8</formula>
      <formula>12</formula>
    </cfRule>
    <cfRule type="cellIs" dxfId="1242" priority="64" operator="between">
      <formula>5</formula>
      <formula>7</formula>
    </cfRule>
    <cfRule type="cellIs" dxfId="1241" priority="65" operator="equal">
      <formula>4</formula>
    </cfRule>
  </conditionalFormatting>
  <conditionalFormatting sqref="D11">
    <cfRule type="cellIs" dxfId="1240" priority="60" operator="between">
      <formula>4</formula>
      <formula>6</formula>
    </cfRule>
    <cfRule type="cellIs" dxfId="1239" priority="61" operator="equal">
      <formula>3</formula>
    </cfRule>
    <cfRule type="cellIs" dxfId="1238" priority="62" operator="equal">
      <formula>2</formula>
    </cfRule>
  </conditionalFormatting>
  <conditionalFormatting sqref="C15">
    <cfRule type="beginsWith" dxfId="1237" priority="57" operator="beginsWith" text="Infrastructure impacts are widespread.">
      <formula>LEFT(C15,LEN("Infrastructure impacts are widespread."))="Infrastructure impacts are widespread."</formula>
    </cfRule>
    <cfRule type="beginsWith" dxfId="1236" priority="58" operator="beginsWith" text="Infrastructure impacts are scattered.">
      <formula>LEFT(C15,LEN("Infrastructure impacts are scattered."))="Infrastructure impacts are scattered."</formula>
    </cfRule>
    <cfRule type="beginsWith" dxfId="1235" priority="59" operator="beginsWith" text="Infrastructure impacts are isolated and small if they exist at all.">
      <formula>LEFT(C15,LEN("Infrastructure impacts are isolated and small if they exist at all."))="Infrastructure impacts are isolated and small if they exist at all."</formula>
    </cfRule>
  </conditionalFormatting>
  <conditionalFormatting sqref="D17">
    <cfRule type="cellIs" dxfId="1234" priority="54" operator="between">
      <formula>5</formula>
      <formula>9</formula>
    </cfRule>
    <cfRule type="cellIs" dxfId="1233" priority="55" operator="equal">
      <formula>4</formula>
    </cfRule>
    <cfRule type="cellIs" dxfId="1232" priority="56" operator="equal">
      <formula>3</formula>
    </cfRule>
  </conditionalFormatting>
  <conditionalFormatting sqref="D23">
    <cfRule type="cellIs" dxfId="1231" priority="51" operator="between">
      <formula>7</formula>
      <formula>12</formula>
    </cfRule>
    <cfRule type="cellIs" dxfId="1230" priority="52" operator="between">
      <formula>5</formula>
      <formula>6</formula>
    </cfRule>
    <cfRule type="cellIs" dxfId="1229" priority="53" operator="between">
      <formula>1</formula>
      <formula>4</formula>
    </cfRule>
  </conditionalFormatting>
  <conditionalFormatting sqref="I18">
    <cfRule type="beginsWith" dxfId="1228" priority="48" operator="beginsWith" text="Serious staffing">
      <formula>LEFT(I18,LEN("Serious staffing"))="Serious staffing"</formula>
    </cfRule>
    <cfRule type="beginsWith" dxfId="1227" priority="49" operator="beginsWith" text="Staff are available but">
      <formula>LEFT(I18,LEN("Staff are available but"))="Staff are available but"</formula>
    </cfRule>
    <cfRule type="beginsWith" dxfId="1226" priority="50" operator="beginsWith" text="Sufficient staff">
      <formula>LEFT(I18,LEN("Sufficient staff"))="Sufficient staff"</formula>
    </cfRule>
  </conditionalFormatting>
  <conditionalFormatting sqref="I3">
    <cfRule type="containsText" dxfId="1225" priority="46" operator="containsText" text="No">
      <formula>NOT(ISERROR(SEARCH("No",I3)))</formula>
    </cfRule>
    <cfRule type="containsText" dxfId="1224" priority="47" operator="containsText" text="Yes">
      <formula>NOT(ISERROR(SEARCH("Yes",I3)))</formula>
    </cfRule>
  </conditionalFormatting>
  <conditionalFormatting sqref="I5:I6">
    <cfRule type="containsText" dxfId="1223" priority="43" operator="containsText" text="Greater than 20%">
      <formula>NOT(ISERROR(SEARCH("Greater than 20%",I5)))</formula>
    </cfRule>
    <cfRule type="containsText" dxfId="1222" priority="44" operator="containsText" text="10% - 20%">
      <formula>NOT(ISERROR(SEARCH("10% - 20%",I5)))</formula>
    </cfRule>
    <cfRule type="containsText" dxfId="1221" priority="45" operator="containsText" text="10% or less">
      <formula>NOT(ISERROR(SEARCH("10% or less",I5)))</formula>
    </cfRule>
  </conditionalFormatting>
  <conditionalFormatting sqref="I4">
    <cfRule type="containsText" dxfId="1220" priority="41" operator="containsText" text="No">
      <formula>NOT(ISERROR(SEARCH("No",I4)))</formula>
    </cfRule>
    <cfRule type="containsText" dxfId="1219" priority="42" operator="containsText" text="Yes">
      <formula>NOT(ISERROR(SEARCH("Yes",I4)))</formula>
    </cfRule>
  </conditionalFormatting>
  <conditionalFormatting sqref="J7">
    <cfRule type="cellIs" dxfId="1218" priority="38" operator="between">
      <formula>8</formula>
      <formula>12</formula>
    </cfRule>
    <cfRule type="cellIs" dxfId="1217" priority="39" operator="between">
      <formula>5</formula>
      <formula>7</formula>
    </cfRule>
    <cfRule type="cellIs" dxfId="1216" priority="40" operator="equal">
      <formula>4</formula>
    </cfRule>
  </conditionalFormatting>
  <conditionalFormatting sqref="I10">
    <cfRule type="containsText" dxfId="1215" priority="35" operator="containsText" text="Able to treat most">
      <formula>NOT(ISERROR(SEARCH("Able to treat most",I10)))</formula>
    </cfRule>
    <cfRule type="containsText" dxfId="1214" priority="36" operator="containsText" text="Able to treat critical">
      <formula>NOT(ISERROR(SEARCH("Able to treat critical",I10)))</formula>
    </cfRule>
    <cfRule type="containsText" dxfId="1213" priority="37" operator="containsText" text="Not">
      <formula>NOT(ISERROR(SEARCH("Not",I10)))</formula>
    </cfRule>
  </conditionalFormatting>
  <conditionalFormatting sqref="I9">
    <cfRule type="containsText" dxfId="1212" priority="1" operator="containsText" text="Incomplete">
      <formula>NOT(ISERROR(SEARCH("Incomplete",I9)))</formula>
    </cfRule>
    <cfRule type="containsText" dxfId="1211" priority="33" operator="containsText" text="No">
      <formula>NOT(ISERROR(SEARCH("No",I9)))</formula>
    </cfRule>
    <cfRule type="containsText" dxfId="1210" priority="34" operator="containsText" text="Yes">
      <formula>NOT(ISERROR(SEARCH("Yes",I9)))</formula>
    </cfRule>
  </conditionalFormatting>
  <conditionalFormatting sqref="J11">
    <cfRule type="cellIs" dxfId="1209" priority="30" operator="between">
      <formula>4</formula>
      <formula>6</formula>
    </cfRule>
    <cfRule type="cellIs" dxfId="1208" priority="31" operator="equal">
      <formula>3</formula>
    </cfRule>
    <cfRule type="cellIs" dxfId="1207" priority="32" operator="equal">
      <formula>2</formula>
    </cfRule>
  </conditionalFormatting>
  <conditionalFormatting sqref="I14">
    <cfRule type="beginsWith" dxfId="1206" priority="27" operator="beginsWith" text="Access to sufficient supplies is limited and affecting treatment capacity.">
      <formula>LEFT(I14,LEN("Access to sufficient supplies is limited and affecting treatment capacity."))="Access to sufficient supplies is limited and affecting treatment capacity."</formula>
    </cfRule>
    <cfRule type="beginsWith" dxfId="1205" priority="28" operator="beginsWith" text="Able to access sufficient supplies via work-arounds.">
      <formula>LEFT(I14,LEN("Able to access sufficient supplies via work-arounds."))="Able to access sufficient supplies via work-arounds."</formula>
    </cfRule>
    <cfRule type="beginsWith" dxfId="1204" priority="29" operator="beginsWith" text="Able to access sufficient supplies via expected channels.">
      <formula>LEFT(I14,LEN("Able to access sufficient supplies via expected channels."))="Able to access sufficient supplies via expected channels."</formula>
    </cfRule>
  </conditionalFormatting>
  <conditionalFormatting sqref="I16">
    <cfRule type="beginsWith" dxfId="1203" priority="24" operator="beginsWith" text="Serious clinical staffing">
      <formula>LEFT(I16,LEN("Serious clinical staffing"))="Serious clinical staffing"</formula>
    </cfRule>
    <cfRule type="beginsWith" dxfId="1202" priority="25" operator="beginsWith" text="Clinical staff levels are reduced but able to support critical services">
      <formula>LEFT(I16,LEN("Clinical staff levels are reduced but able to support critical services"))="Clinical staff levels are reduced but able to support critical services"</formula>
    </cfRule>
    <cfRule type="beginsWith" dxfId="1201" priority="26" operator="beginsWith" text="Sufficient clinical staff">
      <formula>LEFT(I16,LEN("Sufficient clinical staff"))="Sufficient clinical staff"</formula>
    </cfRule>
  </conditionalFormatting>
  <conditionalFormatting sqref="I15">
    <cfRule type="beginsWith" dxfId="1200" priority="21" operator="beginsWith" text="Infrastructure impacts are widespread.">
      <formula>LEFT(I15,LEN("Infrastructure impacts are widespread."))="Infrastructure impacts are widespread."</formula>
    </cfRule>
    <cfRule type="beginsWith" dxfId="1199" priority="22" operator="beginsWith" text="Infrastructure impacts are scattered.">
      <formula>LEFT(I15,LEN("Infrastructure impacts are scattered."))="Infrastructure impacts are scattered."</formula>
    </cfRule>
    <cfRule type="beginsWith" dxfId="1198" priority="23" operator="beginsWith" text="Infrastructure impacts are isolated and small if they exist at all.">
      <formula>LEFT(I15,LEN("Infrastructure impacts are isolated and small if they exist at all."))="Infrastructure impacts are isolated and small if they exist at all."</formula>
    </cfRule>
  </conditionalFormatting>
  <conditionalFormatting sqref="J17">
    <cfRule type="cellIs" dxfId="1197" priority="18" operator="between">
      <formula>5</formula>
      <formula>9</formula>
    </cfRule>
    <cfRule type="cellIs" dxfId="1196" priority="19" operator="equal">
      <formula>4</formula>
    </cfRule>
    <cfRule type="cellIs" dxfId="1195" priority="20" operator="equal">
      <formula>3</formula>
    </cfRule>
  </conditionalFormatting>
  <conditionalFormatting sqref="I19">
    <cfRule type="containsText" dxfId="1194" priority="16" operator="containsText" text="No">
      <formula>NOT(ISERROR(SEARCH("No",I19)))</formula>
    </cfRule>
    <cfRule type="containsText" dxfId="1193" priority="17" operator="containsText" text="Yes">
      <formula>NOT(ISERROR(SEARCH("Yes",I19)))</formula>
    </cfRule>
  </conditionalFormatting>
  <conditionalFormatting sqref="I20">
    <cfRule type="containsText" dxfId="1192" priority="14" operator="containsText" text="No">
      <formula>NOT(ISERROR(SEARCH("No",I20)))</formula>
    </cfRule>
    <cfRule type="containsText" dxfId="1191" priority="15" operator="containsText" text="Yes">
      <formula>NOT(ISERROR(SEARCH("Yes",I20)))</formula>
    </cfRule>
  </conditionalFormatting>
  <conditionalFormatting sqref="I22">
    <cfRule type="containsText" dxfId="1190" priority="11" operator="containsText" text="More than 500">
      <formula>NOT(ISERROR(SEARCH("More than 500",I22)))</formula>
    </cfRule>
    <cfRule type="containsText" dxfId="1189" priority="12" operator="containsText" text="100-500">
      <formula>NOT(ISERROR(SEARCH("100-500",I22)))</formula>
    </cfRule>
    <cfRule type="containsText" dxfId="1188" priority="13" operator="containsText" text="Fewer than 100">
      <formula>NOT(ISERROR(SEARCH("Fewer than 100",I22)))</formula>
    </cfRule>
  </conditionalFormatting>
  <conditionalFormatting sqref="I21">
    <cfRule type="containsText" dxfId="1187" priority="9" operator="containsText" text="No">
      <formula>NOT(ISERROR(SEARCH("No",I21)))</formula>
    </cfRule>
    <cfRule type="containsText" dxfId="1186" priority="10" operator="containsText" text="Yes">
      <formula>NOT(ISERROR(SEARCH("Yes",I21)))</formula>
    </cfRule>
  </conditionalFormatting>
  <conditionalFormatting sqref="J23">
    <cfRule type="cellIs" dxfId="1185" priority="6" operator="between">
      <formula>7</formula>
      <formula>12</formula>
    </cfRule>
    <cfRule type="cellIs" dxfId="1184" priority="7" operator="between">
      <formula>5</formula>
      <formula>6</formula>
    </cfRule>
    <cfRule type="cellIs" dxfId="1183" priority="8" operator="between">
      <formula>1</formula>
      <formula>4</formula>
    </cfRule>
  </conditionalFormatting>
  <conditionalFormatting sqref="C5">
    <cfRule type="cellIs" dxfId="1182" priority="5" operator="equal">
      <formula>"N/A"</formula>
    </cfRule>
  </conditionalFormatting>
  <conditionalFormatting sqref="C6 I5:I6">
    <cfRule type="cellIs" dxfId="1181" priority="4" operator="equal">
      <formula>"N/A"</formula>
    </cfRule>
  </conditionalFormatting>
  <conditionalFormatting sqref="C20:C22 I20:I22">
    <cfRule type="cellIs" dxfId="1180" priority="3" operator="equal">
      <formula>"N/A"</formula>
    </cfRule>
  </conditionalFormatting>
  <dataValidations count="10">
    <dataValidation type="list" showInputMessage="1" showErrorMessage="1" sqref="C5:C6 I5:I6">
      <formula1>"Incomplete, N/A,10% or less,10% - 20%,Greater than 20%"</formula1>
    </dataValidation>
    <dataValidation type="list" allowBlank="1" showInputMessage="1" showErrorMessage="1" sqref="I16 C16">
      <formula1>"Incomplete, Sufficient clinical staff is available., Clinical staff levels are reduced but able to support critical services., Serious clinical staffing deficit."</formula1>
    </dataValidation>
    <dataValidation type="list" allowBlank="1" showInputMessage="1" showErrorMessage="1" sqref="I15">
      <formula1>"Incomplete, Infrastructure impacts are isolated and small if they exist at all., Infrastructure impacts are scattered., Infrastructure impacts are widespread."</formula1>
    </dataValidation>
    <dataValidation type="list" allowBlank="1" showInputMessage="1" showErrorMessage="1" sqref="C22 I22">
      <formula1>"Incomplete, N/A, Fewer than 100, 100-500, More than 500"</formula1>
    </dataValidation>
    <dataValidation type="list" allowBlank="1" showInputMessage="1" showErrorMessage="1" sqref="C20:C21 I20:I21">
      <formula1>"Incomplete, N/A, Yes, No"</formula1>
    </dataValidation>
    <dataValidation type="list" allowBlank="1" showInputMessage="1" showErrorMessage="1" sqref="C14 I14">
      <formula1>"Incomplete, Able to access sufficient supplies via expected channels., Able to access sufficient supplies via work-arounds., Access to sufficient supplies is limited and affecting treatment capacity."</formula1>
    </dataValidation>
    <dataValidation type="list" allowBlank="1" showInputMessage="1" showErrorMessage="1" sqref="C9 C3:C4 C19 I3:I4 I9 I19">
      <formula1>"Incomplete, No, Yes"</formula1>
    </dataValidation>
    <dataValidation type="list" showInputMessage="1" showErrorMessage="1" sqref="I10">
      <formula1>"Incomplete, Able to treat most patients., Able to treat critical patients only., Not able to address the needs of critical patients."</formula1>
    </dataValidation>
    <dataValidation type="list" showInputMessage="1" showErrorMessage="1" sqref="C10">
      <formula1>"Incomplete, Able to treat most patients., Able to treat critical patients only., Not able to address the needs of critical patients."</formula1>
    </dataValidation>
    <dataValidation type="list" allowBlank="1" showInputMessage="1" showErrorMessage="1" sqref="C15">
      <formula1>"Incomplete, Infrastructure impacts are isolated and small if they exist at all., Infrastructure impacts are scattered., Infrastructure impacts are widespread."</formula1>
    </dataValidation>
  </dataValidations>
  <printOptions gridLines="1"/>
  <pageMargins left="0.25" right="0.25"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E1" sqref="E1"/>
    </sheetView>
  </sheetViews>
  <sheetFormatPr defaultRowHeight="15" x14ac:dyDescent="0.25"/>
  <cols>
    <col min="1" max="1" width="10.7109375" style="8" customWidth="1"/>
    <col min="2" max="2" width="20.7109375" style="9" customWidth="1"/>
    <col min="3" max="3" width="24.7109375" style="25" customWidth="1"/>
    <col min="4" max="4" width="9.140625" style="25" customWidth="1"/>
    <col min="5" max="5" width="58.7109375" style="25" customWidth="1"/>
    <col min="6" max="6" width="1.7109375" style="25" customWidth="1"/>
    <col min="7" max="7" width="10.7109375" customWidth="1"/>
    <col min="8" max="8" width="20.7109375" customWidth="1"/>
    <col min="9" max="9" width="24.7109375" customWidth="1"/>
    <col min="11" max="11" width="58.7109375" style="25" customWidth="1"/>
    <col min="12" max="12" width="1.7109375" customWidth="1"/>
  </cols>
  <sheetData>
    <row r="1" spans="1:11" ht="15" customHeight="1" x14ac:dyDescent="0.25">
      <c r="A1" s="89" t="s">
        <v>69</v>
      </c>
      <c r="B1" s="89"/>
      <c r="C1" s="89"/>
      <c r="D1" s="89"/>
      <c r="E1" s="59" t="s">
        <v>89</v>
      </c>
    </row>
    <row r="2" spans="1:11" ht="15" customHeight="1" x14ac:dyDescent="0.25">
      <c r="A2" s="90" t="s">
        <v>12</v>
      </c>
      <c r="B2" s="90"/>
      <c r="C2" s="90"/>
      <c r="D2" s="27"/>
      <c r="E2" s="25" t="s">
        <v>53</v>
      </c>
      <c r="G2" s="90" t="s">
        <v>26</v>
      </c>
      <c r="H2" s="90"/>
      <c r="I2" s="90"/>
      <c r="J2" s="27"/>
      <c r="K2" s="25" t="s">
        <v>53</v>
      </c>
    </row>
    <row r="3" spans="1:11" ht="60" customHeight="1" x14ac:dyDescent="0.25">
      <c r="A3" s="85" t="s">
        <v>2</v>
      </c>
      <c r="B3" s="12" t="s">
        <v>39</v>
      </c>
      <c r="C3" s="13" t="s">
        <v>58</v>
      </c>
      <c r="D3" s="34">
        <f>IF(C3="Incomplete",0,IF(C3="No",1,IF(C3="Yes",2,"ERROR")))</f>
        <v>0</v>
      </c>
      <c r="E3" s="14"/>
      <c r="F3" s="3"/>
      <c r="G3" s="85" t="s">
        <v>2</v>
      </c>
      <c r="H3" s="12" t="s">
        <v>39</v>
      </c>
      <c r="I3" s="13" t="s">
        <v>58</v>
      </c>
      <c r="J3" s="34">
        <f>IF(I3="Incomplete",0,IF(I3="No",1,IF(I3="Yes",2,"ERROR")))</f>
        <v>0</v>
      </c>
      <c r="K3" s="13"/>
    </row>
    <row r="4" spans="1:11" ht="90" x14ac:dyDescent="0.25">
      <c r="A4" s="86"/>
      <c r="B4" s="12" t="s">
        <v>40</v>
      </c>
      <c r="C4" s="13" t="s">
        <v>58</v>
      </c>
      <c r="D4" s="34">
        <f>IF(C4="Incomplete",0,IF(C4="No",1,IF(C4="Yes",2,"ERROR")))</f>
        <v>0</v>
      </c>
      <c r="E4" s="14"/>
      <c r="F4" s="3"/>
      <c r="G4" s="86"/>
      <c r="H4" s="12" t="s">
        <v>40</v>
      </c>
      <c r="I4" s="13" t="s">
        <v>58</v>
      </c>
      <c r="J4" s="34">
        <f>IF(I4="Incomplete",0,IF(I4="No",1,IF(I4="Yes",2,"ERROR")))</f>
        <v>0</v>
      </c>
      <c r="K4" s="13"/>
    </row>
    <row r="5" spans="1:11" ht="60" x14ac:dyDescent="0.25">
      <c r="A5" s="86"/>
      <c r="B5" s="12" t="s">
        <v>41</v>
      </c>
      <c r="C5" s="15" t="s">
        <v>58</v>
      </c>
      <c r="D5" s="34">
        <f>IF(C5="Incomplete", 0, IF(C5="N/A",1,IF(C5="10% or less",1,IF(C5="10% - 20%",2,IF(C5="Greater than 20%",3,"ERROR")))))</f>
        <v>0</v>
      </c>
      <c r="E5" s="14"/>
      <c r="F5" s="3"/>
      <c r="G5" s="86"/>
      <c r="H5" s="12" t="s">
        <v>41</v>
      </c>
      <c r="I5" s="15" t="s">
        <v>58</v>
      </c>
      <c r="J5" s="34">
        <f>IF(I5="Incomplete", 0, IF(I5="N/A",1,IF(I5="10% or less",1,IF(I5="10% - 20%",2,IF(I5="Greater than 20%",3,"ERROR")))))</f>
        <v>0</v>
      </c>
      <c r="K5" s="13"/>
    </row>
    <row r="6" spans="1:11" ht="75" x14ac:dyDescent="0.25">
      <c r="A6" s="86"/>
      <c r="B6" s="12" t="s">
        <v>42</v>
      </c>
      <c r="C6" s="15" t="s">
        <v>58</v>
      </c>
      <c r="D6" s="34">
        <f>IF(C6="Incomplete", 0, IF(C6="N/A",1,IF(C6="10% or less",1,IF(C6="10% - 20%",2,IF(C6="Greater than 20%",3,"ERROR")))))</f>
        <v>0</v>
      </c>
      <c r="E6" s="14"/>
      <c r="F6" s="3"/>
      <c r="G6" s="86"/>
      <c r="H6" s="12" t="s">
        <v>42</v>
      </c>
      <c r="I6" s="15" t="s">
        <v>58</v>
      </c>
      <c r="J6" s="34">
        <f>IF(I6="Incomplete", 0, IF(I6="N/A",1,IF(I6="10% or less",1,IF(I6="10% - 20%",2,IF(I6="Greater than 20%",3,"ERROR")))))</f>
        <v>0</v>
      </c>
      <c r="K6" s="13"/>
    </row>
    <row r="7" spans="1:11" x14ac:dyDescent="0.25">
      <c r="A7" s="87"/>
      <c r="B7" s="34"/>
      <c r="C7" s="35"/>
      <c r="D7" s="36">
        <f>SUM(D3:D6)</f>
        <v>0</v>
      </c>
      <c r="E7" s="14"/>
      <c r="F7" s="3"/>
      <c r="G7" s="87"/>
      <c r="H7" s="34"/>
      <c r="I7" s="35"/>
      <c r="J7" s="36">
        <f>SUM(J3:J6)</f>
        <v>0</v>
      </c>
      <c r="K7" s="13"/>
    </row>
    <row r="8" spans="1:11" ht="6.95" customHeight="1" x14ac:dyDescent="0.25">
      <c r="A8" s="28"/>
      <c r="D8" s="26"/>
      <c r="E8" s="3"/>
      <c r="F8" s="3"/>
      <c r="G8" s="28"/>
      <c r="H8" s="9"/>
      <c r="I8" s="25"/>
      <c r="J8" s="26"/>
    </row>
    <row r="9" spans="1:11" ht="120" x14ac:dyDescent="0.25">
      <c r="A9" s="85" t="s">
        <v>3</v>
      </c>
      <c r="B9" s="12" t="s">
        <v>43</v>
      </c>
      <c r="C9" s="29" t="s">
        <v>58</v>
      </c>
      <c r="D9" s="34">
        <f>IF(C9="Incomplete",0,IF(C9="No",2,IF(C9="Yes",1,"ERROR")))</f>
        <v>0</v>
      </c>
      <c r="E9" s="14"/>
      <c r="F9" s="3"/>
      <c r="G9" s="85" t="s">
        <v>3</v>
      </c>
      <c r="H9" s="12" t="s">
        <v>43</v>
      </c>
      <c r="I9" s="29" t="s">
        <v>58</v>
      </c>
      <c r="J9" s="34">
        <f>IF(I9="Incomplete",0,IF(I9="No",2,IF(I9="Yes",1,"ERROR")))</f>
        <v>0</v>
      </c>
      <c r="K9" s="13"/>
    </row>
    <row r="10" spans="1:11" ht="45" x14ac:dyDescent="0.25">
      <c r="A10" s="86"/>
      <c r="B10" s="12" t="s">
        <v>44</v>
      </c>
      <c r="C10" s="15" t="s">
        <v>58</v>
      </c>
      <c r="D10" s="34">
        <f>IF(C10="Incomplete", 0,IF(C10="Able to treat most patients.",1,IF(C10="Able to treat critical patients only.",2,IF(C10="Not able to address the needs of critical patients.",3,"ERROR"))))</f>
        <v>0</v>
      </c>
      <c r="E10" s="14"/>
      <c r="F10" s="3"/>
      <c r="G10" s="86"/>
      <c r="H10" s="12" t="s">
        <v>44</v>
      </c>
      <c r="I10" s="15" t="s">
        <v>58</v>
      </c>
      <c r="J10" s="34">
        <f>IF(I10="Incomplete", 0,IF(I10="Able to treat most patients.",1,IF(I10="Able to treat critical patients only.",2,IF(I10="Not able to address the needs of critical patients.",3,"ERROR"))))</f>
        <v>0</v>
      </c>
      <c r="K10" s="13"/>
    </row>
    <row r="11" spans="1:11" x14ac:dyDescent="0.25">
      <c r="A11" s="87"/>
      <c r="B11" s="12"/>
      <c r="C11" s="15"/>
      <c r="D11" s="37">
        <f>SUM(D9:D10)</f>
        <v>0</v>
      </c>
      <c r="E11" s="14"/>
      <c r="F11" s="3"/>
      <c r="G11" s="87"/>
      <c r="H11" s="12"/>
      <c r="I11" s="15"/>
      <c r="J11" s="37">
        <f>SUM(J9:J10)</f>
        <v>0</v>
      </c>
      <c r="K11" s="13"/>
    </row>
    <row r="12" spans="1:11" ht="15" customHeight="1" x14ac:dyDescent="0.25">
      <c r="A12" s="22"/>
      <c r="D12" s="2"/>
      <c r="E12" s="3"/>
      <c r="F12" s="3"/>
      <c r="G12" s="22"/>
      <c r="H12" s="9"/>
      <c r="I12" s="25"/>
      <c r="J12" s="2"/>
    </row>
    <row r="13" spans="1:11" ht="15" customHeight="1" x14ac:dyDescent="0.25">
      <c r="A13" s="88" t="s">
        <v>54</v>
      </c>
      <c r="B13" s="88"/>
      <c r="C13" s="88"/>
      <c r="D13" s="2"/>
      <c r="E13" s="3" t="s">
        <v>53</v>
      </c>
      <c r="F13" s="3"/>
      <c r="G13" s="88" t="s">
        <v>55</v>
      </c>
      <c r="H13" s="88"/>
      <c r="I13" s="88"/>
      <c r="J13" s="88"/>
      <c r="K13" s="25" t="s">
        <v>53</v>
      </c>
    </row>
    <row r="14" spans="1:11" ht="45" x14ac:dyDescent="0.25">
      <c r="A14" s="85" t="s">
        <v>10</v>
      </c>
      <c r="B14" s="12" t="s">
        <v>45</v>
      </c>
      <c r="C14" s="13" t="s">
        <v>58</v>
      </c>
      <c r="D14" s="34">
        <f>IF(C14="Incomplete",0,IF(C14="Able to access sufficient supplies via expected channels.",1,IF(C14="Able to access sufficient supplies via work-arounds.",2,IF(C14="Access to sufficient supplies is limited and affecting treatment capacity.",3,"ERROR"))))</f>
        <v>0</v>
      </c>
      <c r="E14" s="13"/>
      <c r="G14" s="85" t="s">
        <v>10</v>
      </c>
      <c r="H14" s="12" t="s">
        <v>45</v>
      </c>
      <c r="I14" s="13" t="s">
        <v>58</v>
      </c>
      <c r="J14" s="34">
        <f>IF(I14="Incomplete",0,IF(I14="Able to access sufficient supplies via expected channels.",1,IF(I14="Able to access sufficient supplies via work-arounds.",2,IF(I14="Access to sufficient supplies is limited and affecting treatment capacity.",3,"ERROR"))))</f>
        <v>0</v>
      </c>
      <c r="K14" s="13"/>
    </row>
    <row r="15" spans="1:11" ht="75" x14ac:dyDescent="0.25">
      <c r="A15" s="86"/>
      <c r="B15" s="12" t="s">
        <v>46</v>
      </c>
      <c r="C15" s="14" t="s">
        <v>58</v>
      </c>
      <c r="D15" s="34">
        <f>IF(C15="Incomplete",0,IF(C15="Infrastructure impacts are isolated and small if they exist at all.",1,IF(C15="Infrastructure impacts are scattered.",2,IF(C15="Infrastructure impacts are widespread.",3,"ERROR"))))</f>
        <v>0</v>
      </c>
      <c r="E15" s="13"/>
      <c r="G15" s="86"/>
      <c r="H15" s="12" t="s">
        <v>46</v>
      </c>
      <c r="I15" s="14" t="s">
        <v>58</v>
      </c>
      <c r="J15" s="34">
        <f>IF(I15="Incomplete",0,IF(I15="Infrastructure impacts are isolated and small if they exist at all.",1,IF(I15="Infrastructure impacts are scattered.",2,IF(I15="Infrastructure impacts are widespread.",3,"ERROR"))))</f>
        <v>0</v>
      </c>
      <c r="K15" s="13"/>
    </row>
    <row r="16" spans="1:11" ht="30" x14ac:dyDescent="0.25">
      <c r="A16" s="86"/>
      <c r="B16" s="12" t="s">
        <v>47</v>
      </c>
      <c r="C16" s="13" t="s">
        <v>58</v>
      </c>
      <c r="D16" s="34">
        <f>IF(C16="Incomplete",0,IF(C16="Sufficient clinical staff is available.",1,IF(C16="Clinical staff levels are reduced but able to support critical services.",2,IF(C16="Serious clinical staffing deficit.",3,"ERROR"))))</f>
        <v>0</v>
      </c>
      <c r="E16" s="13"/>
      <c r="G16" s="86"/>
      <c r="H16" s="12" t="s">
        <v>47</v>
      </c>
      <c r="I16" s="13" t="s">
        <v>58</v>
      </c>
      <c r="J16" s="34">
        <f>IF(I16="Incomplete",0,IF(I16="Sufficient clinical staff is available.",1,IF(I16="Clinical staff levels are reduced but able to support critical services.",2,IF(I16="Serious clinical staffing deficit.",3,"ERROR"))))</f>
        <v>0</v>
      </c>
      <c r="K16" s="13"/>
    </row>
    <row r="17" spans="1:11" x14ac:dyDescent="0.25">
      <c r="A17" s="87"/>
      <c r="B17" s="12"/>
      <c r="C17" s="15"/>
      <c r="D17" s="37">
        <f>SUM(D14:D16)</f>
        <v>0</v>
      </c>
      <c r="E17" s="13"/>
      <c r="G17" s="87"/>
      <c r="H17" s="12"/>
      <c r="I17" s="15"/>
      <c r="J17" s="37">
        <f>SUM(J14:J16)</f>
        <v>0</v>
      </c>
      <c r="K17" s="13"/>
    </row>
    <row r="18" spans="1:11" ht="6.95" customHeight="1" x14ac:dyDescent="0.25">
      <c r="A18" s="22"/>
      <c r="B18" s="23"/>
      <c r="C18" s="1"/>
      <c r="D18" s="26"/>
      <c r="G18" s="22"/>
      <c r="H18" s="23"/>
      <c r="I18" s="1"/>
      <c r="J18" s="26"/>
    </row>
    <row r="19" spans="1:11" ht="45" x14ac:dyDescent="0.25">
      <c r="A19" s="85" t="s">
        <v>7</v>
      </c>
      <c r="B19" s="12" t="s">
        <v>48</v>
      </c>
      <c r="C19" s="13" t="s">
        <v>58</v>
      </c>
      <c r="D19" s="34">
        <f>IF(C19="Incomplete",0,IF(C19="No",1,IF(C19="Yes",2,"ERROR")))</f>
        <v>0</v>
      </c>
      <c r="E19" s="14"/>
      <c r="F19" s="3"/>
      <c r="G19" s="85" t="s">
        <v>7</v>
      </c>
      <c r="H19" s="12" t="s">
        <v>48</v>
      </c>
      <c r="I19" s="13" t="s">
        <v>58</v>
      </c>
      <c r="J19" s="34">
        <f>IF(I19="Incomplete",0,IF(I19="No",1,IF(I19="Yes",2,"ERROR")))</f>
        <v>0</v>
      </c>
      <c r="K19" s="13"/>
    </row>
    <row r="20" spans="1:11" ht="90" x14ac:dyDescent="0.25">
      <c r="A20" s="86"/>
      <c r="B20" s="12" t="s">
        <v>87</v>
      </c>
      <c r="C20" s="14" t="s">
        <v>58</v>
      </c>
      <c r="D20" s="34">
        <f>IF(C20="Incomplete",0,IF(C20="Yes",2,IF(C20="No",3,IF(C20="N/A",1,"ERROR"))))</f>
        <v>0</v>
      </c>
      <c r="E20" s="13"/>
      <c r="G20" s="86"/>
      <c r="H20" s="12" t="s">
        <v>87</v>
      </c>
      <c r="I20" s="14" t="s">
        <v>58</v>
      </c>
      <c r="J20" s="34">
        <f>IF(I20="Incomplete",0,IF(I20="Yes",2,IF(I20="No",3,IF(I20="N/A",1,"ERROR"))))</f>
        <v>0</v>
      </c>
      <c r="K20" s="13"/>
    </row>
    <row r="21" spans="1:11" ht="90" x14ac:dyDescent="0.25">
      <c r="A21" s="86"/>
      <c r="B21" s="12" t="s">
        <v>49</v>
      </c>
      <c r="C21" s="14" t="s">
        <v>58</v>
      </c>
      <c r="D21" s="34">
        <f>IF(C21="Incomplete",0,IF(C21="Yes",2,IF(C21="No",3,IF(C21="N/A",1,"ERROR"))))</f>
        <v>0</v>
      </c>
      <c r="E21" s="13"/>
      <c r="G21" s="86"/>
      <c r="H21" s="12" t="s">
        <v>49</v>
      </c>
      <c r="I21" s="14" t="s">
        <v>58</v>
      </c>
      <c r="J21" s="34">
        <f>IF(I21="Incomplete",0,IF(I21="Yes",2,IF(I21="No",3,IF(I21="N/A",1,"ERROR"))))</f>
        <v>0</v>
      </c>
      <c r="K21" s="13"/>
    </row>
    <row r="22" spans="1:11" ht="39" x14ac:dyDescent="0.25">
      <c r="A22" s="86"/>
      <c r="B22" s="33" t="s">
        <v>50</v>
      </c>
      <c r="C22" s="13" t="s">
        <v>58</v>
      </c>
      <c r="D22" s="34">
        <f>IF(C22="Incomplete",0,IF(C22="Fewer than 100",2,IF(C22="100-500",3,IF(C22="More than 500",4,IF(C22="N/A",1,"ERROR")))))</f>
        <v>0</v>
      </c>
      <c r="E22" s="13"/>
      <c r="G22" s="86"/>
      <c r="H22" s="33" t="s">
        <v>50</v>
      </c>
      <c r="I22" s="13" t="s">
        <v>58</v>
      </c>
      <c r="J22" s="34">
        <f>IF(I22="Incomplete",0,IF(I22="Fewer than 100",2,IF(I22="100-500",3,IF(I22="More than 500",4,IF(I22="N/A",1,"ERROR")))))</f>
        <v>0</v>
      </c>
      <c r="K22" s="13"/>
    </row>
    <row r="23" spans="1:11" x14ac:dyDescent="0.25">
      <c r="A23" s="87"/>
      <c r="B23" s="12"/>
      <c r="C23" s="15"/>
      <c r="D23" s="37">
        <f>SUM(D19:D22)</f>
        <v>0</v>
      </c>
      <c r="E23" s="13"/>
      <c r="G23" s="87"/>
      <c r="H23" s="12"/>
      <c r="I23" s="15"/>
      <c r="J23" s="37">
        <f>SUM(J19:J22)</f>
        <v>0</v>
      </c>
      <c r="K23" s="13"/>
    </row>
    <row r="24" spans="1:11" x14ac:dyDescent="0.25">
      <c r="B24" s="10"/>
      <c r="C24" s="3"/>
      <c r="D24" s="3"/>
    </row>
    <row r="25" spans="1:11" x14ac:dyDescent="0.25">
      <c r="B25" s="10"/>
      <c r="C25" s="3"/>
      <c r="D25" s="3"/>
      <c r="E25" s="3"/>
      <c r="F25" s="3"/>
      <c r="G25" s="3"/>
      <c r="H25" s="3"/>
      <c r="I25" s="3"/>
      <c r="J25" s="3"/>
    </row>
    <row r="26" spans="1:11" x14ac:dyDescent="0.25">
      <c r="B26" s="10"/>
      <c r="C26" s="3"/>
      <c r="D26" s="3"/>
    </row>
    <row r="27" spans="1:11" x14ac:dyDescent="0.25">
      <c r="B27" s="10"/>
    </row>
    <row r="28" spans="1:11" x14ac:dyDescent="0.25">
      <c r="B28" s="10"/>
    </row>
    <row r="29" spans="1:11" x14ac:dyDescent="0.25">
      <c r="B29" s="10"/>
    </row>
    <row r="30" spans="1:11" x14ac:dyDescent="0.25">
      <c r="B30" s="10"/>
    </row>
    <row r="31" spans="1:11" x14ac:dyDescent="0.25">
      <c r="B31" s="10"/>
    </row>
    <row r="32" spans="1:11" x14ac:dyDescent="0.25">
      <c r="B32" s="11"/>
    </row>
    <row r="33" spans="1:6" x14ac:dyDescent="0.25">
      <c r="A33"/>
      <c r="B33"/>
      <c r="C33"/>
      <c r="D33"/>
      <c r="F33"/>
    </row>
    <row r="34" spans="1:6" x14ac:dyDescent="0.25">
      <c r="A34"/>
      <c r="B34"/>
      <c r="C34"/>
      <c r="D34"/>
      <c r="F34"/>
    </row>
    <row r="35" spans="1:6" x14ac:dyDescent="0.25">
      <c r="A35"/>
      <c r="B35"/>
      <c r="C35"/>
      <c r="D35"/>
      <c r="F35"/>
    </row>
  </sheetData>
  <mergeCells count="13">
    <mergeCell ref="A1:D1"/>
    <mergeCell ref="A2:C2"/>
    <mergeCell ref="A3:A7"/>
    <mergeCell ref="G2:I2"/>
    <mergeCell ref="A13:C13"/>
    <mergeCell ref="G19:G23"/>
    <mergeCell ref="G3:G7"/>
    <mergeCell ref="G9:G11"/>
    <mergeCell ref="G14:G17"/>
    <mergeCell ref="A19:A23"/>
    <mergeCell ref="A9:A11"/>
    <mergeCell ref="A14:A17"/>
    <mergeCell ref="G13:J13"/>
  </mergeCells>
  <conditionalFormatting sqref="C3">
    <cfRule type="containsText" dxfId="1179" priority="91" operator="containsText" text="No">
      <formula>NOT(ISERROR(SEARCH("No",C3)))</formula>
    </cfRule>
    <cfRule type="containsText" dxfId="1178" priority="92" operator="containsText" text="Yes">
      <formula>NOT(ISERROR(SEARCH("Yes",C3)))</formula>
    </cfRule>
  </conditionalFormatting>
  <conditionalFormatting sqref="C19">
    <cfRule type="containsText" dxfId="1177" priority="89" operator="containsText" text="No">
      <formula>NOT(ISERROR(SEARCH("No",C19)))</formula>
    </cfRule>
    <cfRule type="containsText" dxfId="1176" priority="90" operator="containsText" text="Yes">
      <formula>NOT(ISERROR(SEARCH("Yes",C19)))</formula>
    </cfRule>
  </conditionalFormatting>
  <conditionalFormatting sqref="C20">
    <cfRule type="containsText" dxfId="1175" priority="87" operator="containsText" text="No">
      <formula>NOT(ISERROR(SEARCH("No",C20)))</formula>
    </cfRule>
    <cfRule type="containsText" dxfId="1174" priority="88" operator="containsText" text="Yes">
      <formula>NOT(ISERROR(SEARCH("Yes",C20)))</formula>
    </cfRule>
  </conditionalFormatting>
  <conditionalFormatting sqref="C22">
    <cfRule type="containsText" dxfId="1173" priority="84" operator="containsText" text="More than 500">
      <formula>NOT(ISERROR(SEARCH("More than 500",C22)))</formula>
    </cfRule>
    <cfRule type="containsText" dxfId="1172" priority="85" operator="containsText" text="100-500">
      <formula>NOT(ISERROR(SEARCH("100-500",C22)))</formula>
    </cfRule>
    <cfRule type="containsText" dxfId="1171" priority="86" operator="containsText" text="Fewer than 100">
      <formula>NOT(ISERROR(SEARCH("Fewer than 100",C22)))</formula>
    </cfRule>
  </conditionalFormatting>
  <conditionalFormatting sqref="C14">
    <cfRule type="beginsWith" dxfId="1170" priority="81" operator="beginsWith" text="Access to sufficient supplies is limited and affecting treatment capacity.">
      <formula>LEFT(C14,LEN("Access to sufficient supplies is limited and affecting treatment capacity."))="Access to sufficient supplies is limited and affecting treatment capacity."</formula>
    </cfRule>
    <cfRule type="beginsWith" dxfId="1169" priority="82" operator="beginsWith" text="Able to access sufficient supplies via work-arounds.">
      <formula>LEFT(C14,LEN("Able to access sufficient supplies via work-arounds."))="Able to access sufficient supplies via work-arounds."</formula>
    </cfRule>
    <cfRule type="beginsWith" dxfId="1168" priority="83" operator="beginsWith" text="Able to access sufficient supplies via expected channels.">
      <formula>LEFT(C14,LEN("Able to access sufficient supplies via expected channels."))="Able to access sufficient supplies via expected channels."</formula>
    </cfRule>
  </conditionalFormatting>
  <conditionalFormatting sqref="C5:C6">
    <cfRule type="containsText" dxfId="1167" priority="75" operator="containsText" text="Greater than 20%">
      <formula>NOT(ISERROR(SEARCH("Greater than 20%",C5)))</formula>
    </cfRule>
    <cfRule type="containsText" dxfId="1166" priority="76" operator="containsText" text="10% - 20%">
      <formula>NOT(ISERROR(SEARCH("10% - 20%",C5)))</formula>
    </cfRule>
    <cfRule type="containsText" dxfId="1165" priority="77" operator="containsText" text="10% or less">
      <formula>NOT(ISERROR(SEARCH("10% or less",C5)))</formula>
    </cfRule>
  </conditionalFormatting>
  <conditionalFormatting sqref="C10">
    <cfRule type="containsText" dxfId="1164" priority="72" operator="containsText" text="Able to treat most">
      <formula>NOT(ISERROR(SEARCH("Able to treat most",C10)))</formula>
    </cfRule>
    <cfRule type="containsText" dxfId="1163" priority="73" operator="containsText" text="Able to treat critical">
      <formula>NOT(ISERROR(SEARCH("Able to treat critical",C10)))</formula>
    </cfRule>
    <cfRule type="containsText" dxfId="1162" priority="74" operator="containsText" text="Not">
      <formula>NOT(ISERROR(SEARCH("Not",C10)))</formula>
    </cfRule>
  </conditionalFormatting>
  <conditionalFormatting sqref="C4">
    <cfRule type="containsText" dxfId="1161" priority="70" operator="containsText" text="No">
      <formula>NOT(ISERROR(SEARCH("No",C4)))</formula>
    </cfRule>
    <cfRule type="containsText" dxfId="1160" priority="71" operator="containsText" text="Yes">
      <formula>NOT(ISERROR(SEARCH("Yes",C4)))</formula>
    </cfRule>
  </conditionalFormatting>
  <conditionalFormatting sqref="C9">
    <cfRule type="containsText" dxfId="1159" priority="2" operator="containsText" text="Incomplete">
      <formula>NOT(ISERROR(SEARCH("Incomplete",C9)))</formula>
    </cfRule>
    <cfRule type="containsText" dxfId="1158" priority="68" operator="containsText" text="No">
      <formula>NOT(ISERROR(SEARCH("No",C9)))</formula>
    </cfRule>
    <cfRule type="containsText" dxfId="1157" priority="69" operator="containsText" text="Yes">
      <formula>NOT(ISERROR(SEARCH("Yes",C9)))</formula>
    </cfRule>
  </conditionalFormatting>
  <conditionalFormatting sqref="C21">
    <cfRule type="containsText" dxfId="1156" priority="66" operator="containsText" text="No">
      <formula>NOT(ISERROR(SEARCH("No",C21)))</formula>
    </cfRule>
    <cfRule type="containsText" dxfId="1155" priority="67" operator="containsText" text="Yes">
      <formula>NOT(ISERROR(SEARCH("Yes",C21)))</formula>
    </cfRule>
  </conditionalFormatting>
  <conditionalFormatting sqref="D7">
    <cfRule type="cellIs" dxfId="1154" priority="63" operator="between">
      <formula>8</formula>
      <formula>12</formula>
    </cfRule>
    <cfRule type="cellIs" dxfId="1153" priority="64" operator="between">
      <formula>5</formula>
      <formula>7</formula>
    </cfRule>
    <cfRule type="cellIs" dxfId="1152" priority="65" operator="equal">
      <formula>4</formula>
    </cfRule>
  </conditionalFormatting>
  <conditionalFormatting sqref="D11">
    <cfRule type="cellIs" dxfId="1151" priority="60" operator="between">
      <formula>4</formula>
      <formula>6</formula>
    </cfRule>
    <cfRule type="cellIs" dxfId="1150" priority="61" operator="equal">
      <formula>3</formula>
    </cfRule>
    <cfRule type="cellIs" dxfId="1149" priority="62" operator="equal">
      <formula>2</formula>
    </cfRule>
  </conditionalFormatting>
  <conditionalFormatting sqref="C15">
    <cfRule type="beginsWith" dxfId="1148" priority="57" operator="beginsWith" text="Infrastructure impacts are widespread.">
      <formula>LEFT(C15,LEN("Infrastructure impacts are widespread."))="Infrastructure impacts are widespread."</formula>
    </cfRule>
    <cfRule type="beginsWith" dxfId="1147" priority="58" operator="beginsWith" text="Infrastructure impacts are scattered.">
      <formula>LEFT(C15,LEN("Infrastructure impacts are scattered."))="Infrastructure impacts are scattered."</formula>
    </cfRule>
    <cfRule type="beginsWith" dxfId="1146" priority="59" operator="beginsWith" text="Infrastructure impacts are isolated and small if they exist at all.">
      <formula>LEFT(C15,LEN("Infrastructure impacts are isolated and small if they exist at all."))="Infrastructure impacts are isolated and small if they exist at all."</formula>
    </cfRule>
  </conditionalFormatting>
  <conditionalFormatting sqref="D17">
    <cfRule type="cellIs" dxfId="1145" priority="54" operator="between">
      <formula>5</formula>
      <formula>9</formula>
    </cfRule>
    <cfRule type="cellIs" dxfId="1144" priority="55" operator="equal">
      <formula>4</formula>
    </cfRule>
    <cfRule type="cellIs" dxfId="1143" priority="56" operator="equal">
      <formula>3</formula>
    </cfRule>
  </conditionalFormatting>
  <conditionalFormatting sqref="D23">
    <cfRule type="cellIs" dxfId="1142" priority="51" operator="between">
      <formula>7</formula>
      <formula>12</formula>
    </cfRule>
    <cfRule type="cellIs" dxfId="1141" priority="52" operator="between">
      <formula>5</formula>
      <formula>6</formula>
    </cfRule>
    <cfRule type="cellIs" dxfId="1140" priority="53" operator="between">
      <formula>1</formula>
      <formula>4</formula>
    </cfRule>
  </conditionalFormatting>
  <conditionalFormatting sqref="I18">
    <cfRule type="beginsWith" dxfId="1139" priority="48" operator="beginsWith" text="Serious staffing">
      <formula>LEFT(I18,LEN("Serious staffing"))="Serious staffing"</formula>
    </cfRule>
    <cfRule type="beginsWith" dxfId="1138" priority="49" operator="beginsWith" text="Staff are available but">
      <formula>LEFT(I18,LEN("Staff are available but"))="Staff are available but"</formula>
    </cfRule>
    <cfRule type="beginsWith" dxfId="1137" priority="50" operator="beginsWith" text="Sufficient staff">
      <formula>LEFT(I18,LEN("Sufficient staff"))="Sufficient staff"</formula>
    </cfRule>
  </conditionalFormatting>
  <conditionalFormatting sqref="I3">
    <cfRule type="containsText" dxfId="1136" priority="46" operator="containsText" text="No">
      <formula>NOT(ISERROR(SEARCH("No",I3)))</formula>
    </cfRule>
    <cfRule type="containsText" dxfId="1135" priority="47" operator="containsText" text="Yes">
      <formula>NOT(ISERROR(SEARCH("Yes",I3)))</formula>
    </cfRule>
  </conditionalFormatting>
  <conditionalFormatting sqref="I5:I6">
    <cfRule type="containsText" dxfId="1134" priority="43" operator="containsText" text="Greater than 20%">
      <formula>NOT(ISERROR(SEARCH("Greater than 20%",I5)))</formula>
    </cfRule>
    <cfRule type="containsText" dxfId="1133" priority="44" operator="containsText" text="10% - 20%">
      <formula>NOT(ISERROR(SEARCH("10% - 20%",I5)))</formula>
    </cfRule>
    <cfRule type="containsText" dxfId="1132" priority="45" operator="containsText" text="10% or less">
      <formula>NOT(ISERROR(SEARCH("10% or less",I5)))</formula>
    </cfRule>
  </conditionalFormatting>
  <conditionalFormatting sqref="I4">
    <cfRule type="containsText" dxfId="1131" priority="41" operator="containsText" text="No">
      <formula>NOT(ISERROR(SEARCH("No",I4)))</formula>
    </cfRule>
    <cfRule type="containsText" dxfId="1130" priority="42" operator="containsText" text="Yes">
      <formula>NOT(ISERROR(SEARCH("Yes",I4)))</formula>
    </cfRule>
  </conditionalFormatting>
  <conditionalFormatting sqref="J7">
    <cfRule type="cellIs" dxfId="1129" priority="38" operator="between">
      <formula>8</formula>
      <formula>12</formula>
    </cfRule>
    <cfRule type="cellIs" dxfId="1128" priority="39" operator="between">
      <formula>5</formula>
      <formula>7</formula>
    </cfRule>
    <cfRule type="cellIs" dxfId="1127" priority="40" operator="equal">
      <formula>4</formula>
    </cfRule>
  </conditionalFormatting>
  <conditionalFormatting sqref="I10">
    <cfRule type="containsText" dxfId="1126" priority="35" operator="containsText" text="Able to treat most">
      <formula>NOT(ISERROR(SEARCH("Able to treat most",I10)))</formula>
    </cfRule>
    <cfRule type="containsText" dxfId="1125" priority="36" operator="containsText" text="Able to treat critical">
      <formula>NOT(ISERROR(SEARCH("Able to treat critical",I10)))</formula>
    </cfRule>
    <cfRule type="containsText" dxfId="1124" priority="37" operator="containsText" text="Not">
      <formula>NOT(ISERROR(SEARCH("Not",I10)))</formula>
    </cfRule>
  </conditionalFormatting>
  <conditionalFormatting sqref="I9">
    <cfRule type="containsText" dxfId="1123" priority="1" operator="containsText" text="Incomplete">
      <formula>NOT(ISERROR(SEARCH("Incomplete",I9)))</formula>
    </cfRule>
    <cfRule type="containsText" dxfId="1122" priority="33" operator="containsText" text="No">
      <formula>NOT(ISERROR(SEARCH("No",I9)))</formula>
    </cfRule>
    <cfRule type="containsText" dxfId="1121" priority="34" operator="containsText" text="Yes">
      <formula>NOT(ISERROR(SEARCH("Yes",I9)))</formula>
    </cfRule>
  </conditionalFormatting>
  <conditionalFormatting sqref="J11">
    <cfRule type="cellIs" dxfId="1120" priority="30" operator="between">
      <formula>4</formula>
      <formula>6</formula>
    </cfRule>
    <cfRule type="cellIs" dxfId="1119" priority="31" operator="equal">
      <formula>3</formula>
    </cfRule>
    <cfRule type="cellIs" dxfId="1118" priority="32" operator="equal">
      <formula>2</formula>
    </cfRule>
  </conditionalFormatting>
  <conditionalFormatting sqref="I14">
    <cfRule type="beginsWith" dxfId="1117" priority="27" operator="beginsWith" text="Access to sufficient supplies is limited and affecting treatment capacity.">
      <formula>LEFT(I14,LEN("Access to sufficient supplies is limited and affecting treatment capacity."))="Access to sufficient supplies is limited and affecting treatment capacity."</formula>
    </cfRule>
    <cfRule type="beginsWith" dxfId="1116" priority="28" operator="beginsWith" text="Able to access sufficient supplies via work-arounds.">
      <formula>LEFT(I14,LEN("Able to access sufficient supplies via work-arounds."))="Able to access sufficient supplies via work-arounds."</formula>
    </cfRule>
    <cfRule type="beginsWith" dxfId="1115" priority="29" operator="beginsWith" text="Able to access sufficient supplies via expected channels.">
      <formula>LEFT(I14,LEN("Able to access sufficient supplies via expected channels."))="Able to access sufficient supplies via expected channels."</formula>
    </cfRule>
  </conditionalFormatting>
  <conditionalFormatting sqref="I15">
    <cfRule type="beginsWith" dxfId="1114" priority="21" operator="beginsWith" text="Infrastructure impacts are widespread.">
      <formula>LEFT(I15,LEN("Infrastructure impacts are widespread."))="Infrastructure impacts are widespread."</formula>
    </cfRule>
    <cfRule type="beginsWith" dxfId="1113" priority="22" operator="beginsWith" text="Infrastructure impacts are scattered.">
      <formula>LEFT(I15,LEN("Infrastructure impacts are scattered."))="Infrastructure impacts are scattered."</formula>
    </cfRule>
    <cfRule type="beginsWith" dxfId="1112" priority="23" operator="beginsWith" text="Infrastructure impacts are isolated and small if they exist at all.">
      <formula>LEFT(I15,LEN("Infrastructure impacts are isolated and small if they exist at all."))="Infrastructure impacts are isolated and small if they exist at all."</formula>
    </cfRule>
  </conditionalFormatting>
  <conditionalFormatting sqref="J17">
    <cfRule type="cellIs" dxfId="1111" priority="18" operator="between">
      <formula>5</formula>
      <formula>9</formula>
    </cfRule>
    <cfRule type="cellIs" dxfId="1110" priority="19" operator="equal">
      <formula>4</formula>
    </cfRule>
    <cfRule type="cellIs" dxfId="1109" priority="20" operator="equal">
      <formula>3</formula>
    </cfRule>
  </conditionalFormatting>
  <conditionalFormatting sqref="I19">
    <cfRule type="containsText" dxfId="1108" priority="16" operator="containsText" text="No">
      <formula>NOT(ISERROR(SEARCH("No",I19)))</formula>
    </cfRule>
    <cfRule type="containsText" dxfId="1107" priority="17" operator="containsText" text="Yes">
      <formula>NOT(ISERROR(SEARCH("Yes",I19)))</formula>
    </cfRule>
  </conditionalFormatting>
  <conditionalFormatting sqref="I20">
    <cfRule type="containsText" dxfId="1106" priority="14" operator="containsText" text="No">
      <formula>NOT(ISERROR(SEARCH("No",I20)))</formula>
    </cfRule>
    <cfRule type="containsText" dxfId="1105" priority="15" operator="containsText" text="Yes">
      <formula>NOT(ISERROR(SEARCH("Yes",I20)))</formula>
    </cfRule>
  </conditionalFormatting>
  <conditionalFormatting sqref="I22">
    <cfRule type="containsText" dxfId="1104" priority="11" operator="containsText" text="More than 500">
      <formula>NOT(ISERROR(SEARCH("More than 500",I22)))</formula>
    </cfRule>
    <cfRule type="containsText" dxfId="1103" priority="12" operator="containsText" text="100-500">
      <formula>NOT(ISERROR(SEARCH("100-500",I22)))</formula>
    </cfRule>
    <cfRule type="containsText" dxfId="1102" priority="13" operator="containsText" text="Fewer than 100">
      <formula>NOT(ISERROR(SEARCH("Fewer than 100",I22)))</formula>
    </cfRule>
  </conditionalFormatting>
  <conditionalFormatting sqref="I21">
    <cfRule type="containsText" dxfId="1101" priority="9" operator="containsText" text="No">
      <formula>NOT(ISERROR(SEARCH("No",I21)))</formula>
    </cfRule>
    <cfRule type="containsText" dxfId="1100" priority="10" operator="containsText" text="Yes">
      <formula>NOT(ISERROR(SEARCH("Yes",I21)))</formula>
    </cfRule>
  </conditionalFormatting>
  <conditionalFormatting sqref="J23">
    <cfRule type="cellIs" dxfId="1099" priority="6" operator="between">
      <formula>7</formula>
      <formula>12</formula>
    </cfRule>
    <cfRule type="cellIs" dxfId="1098" priority="7" operator="between">
      <formula>5</formula>
      <formula>6</formula>
    </cfRule>
    <cfRule type="cellIs" dxfId="1097" priority="8" operator="between">
      <formula>1</formula>
      <formula>4</formula>
    </cfRule>
  </conditionalFormatting>
  <conditionalFormatting sqref="C5">
    <cfRule type="cellIs" dxfId="1096" priority="5" operator="equal">
      <formula>"N/A"</formula>
    </cfRule>
  </conditionalFormatting>
  <conditionalFormatting sqref="C6 I5:I6">
    <cfRule type="cellIs" dxfId="1095" priority="4" operator="equal">
      <formula>"N/A"</formula>
    </cfRule>
  </conditionalFormatting>
  <conditionalFormatting sqref="C20:C22 I20:I22">
    <cfRule type="cellIs" dxfId="1094" priority="3" operator="equal">
      <formula>"N/A"</formula>
    </cfRule>
  </conditionalFormatting>
  <conditionalFormatting sqref="C16 C18">
    <cfRule type="beginsWith" dxfId="1093" priority="78" operator="beginsWith" text="Serious clinical staffing">
      <formula>LEFT(C16,LEN("Serious clinical staffing"))="Serious clinical staffing"</formula>
    </cfRule>
    <cfRule type="beginsWith" dxfId="1092" priority="79" operator="beginsWith" text="Clinical staff levels are reduced but able to support critical services">
      <formula>LEFT(C16,LEN("Clinical staff levels are reduced but able to support critical services"))="Clinical staff levels are reduced but able to support critical services"</formula>
    </cfRule>
    <cfRule type="beginsWith" dxfId="1091" priority="80" operator="beginsWith" text="Sufficient clinical staff">
      <formula>LEFT(C16,LEN("Sufficient clinical staff"))="Sufficient clinical staff"</formula>
    </cfRule>
  </conditionalFormatting>
  <conditionalFormatting sqref="I16">
    <cfRule type="beginsWith" dxfId="1090" priority="24" operator="beginsWith" text="Serious clinical staffing">
      <formula>LEFT(I16,LEN("Serious clinical staffing"))="Serious clinical staffing"</formula>
    </cfRule>
    <cfRule type="beginsWith" dxfId="1089" priority="25" operator="beginsWith" text="Clinical staff levels are reduced but able to support critical services">
      <formula>LEFT(I16,LEN("Clinical staff levels are reduced but able to support critical services"))="Clinical staff levels are reduced but able to support critical services"</formula>
    </cfRule>
    <cfRule type="beginsWith" dxfId="1088" priority="26" operator="beginsWith" text="Sufficient clinical staff">
      <formula>LEFT(I16,LEN("Sufficient clinical staff"))="Sufficient clinical staff"</formula>
    </cfRule>
  </conditionalFormatting>
  <dataValidations count="8">
    <dataValidation type="list" allowBlank="1" showInputMessage="1" showErrorMessage="1" sqref="C15 I15">
      <formula1>"Incomplete, Infrastructure impacts are isolated and small if they exist at all., Infrastructure impacts are scattered., Infrastructure impacts are widespread."</formula1>
    </dataValidation>
    <dataValidation type="list" showInputMessage="1" showErrorMessage="1" sqref="C10 I10">
      <formula1>"Incomplete, Able to treat most patients., Able to treat critical patients only., Not able to address the needs of critical patients."</formula1>
    </dataValidation>
    <dataValidation type="list" allowBlank="1" showInputMessage="1" showErrorMessage="1" sqref="C9 C3:C4 C19 I3:I4 I9 I19">
      <formula1>"Incomplete, No, Yes"</formula1>
    </dataValidation>
    <dataValidation type="list" allowBlank="1" showInputMessage="1" showErrorMessage="1" sqref="C14 I14">
      <formula1>"Incomplete, Able to access sufficient supplies via expected channels., Able to access sufficient supplies via work-arounds., Access to sufficient supplies is limited and affecting treatment capacity."</formula1>
    </dataValidation>
    <dataValidation type="list" allowBlank="1" showInputMessage="1" showErrorMessage="1" sqref="C20:C21 I20:I21">
      <formula1>"Incomplete, N/A, Yes, No"</formula1>
    </dataValidation>
    <dataValidation type="list" allowBlank="1" showInputMessage="1" showErrorMessage="1" sqref="C22 I22">
      <formula1>"Incomplete, N/A, Fewer than 100, 100-500, More than 500"</formula1>
    </dataValidation>
    <dataValidation type="list" showInputMessage="1" showErrorMessage="1" sqref="C5:C6 I5:I6">
      <formula1>"Incomplete, N/A,10% or less,10% - 20%,Greater than 20%"</formula1>
    </dataValidation>
    <dataValidation type="list" allowBlank="1" showInputMessage="1" showErrorMessage="1" sqref="I16 C16">
      <formula1>"Incomplete, Sufficient clinical staff is available., Clinical staff levels are reduced but able to support critical services., Serious clinical staffing deficit."</formula1>
    </dataValidation>
  </dataValidations>
  <printOptions gridLines="1"/>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7</vt:i4>
      </vt:variant>
    </vt:vector>
  </HeadingPairs>
  <TitlesOfParts>
    <vt:vector size="30" baseType="lpstr">
      <vt:lpstr>Overview</vt:lpstr>
      <vt:lpstr>Protocol</vt:lpstr>
      <vt:lpstr>Completion Guide</vt:lpstr>
      <vt:lpstr>Admin Guide</vt:lpstr>
      <vt:lpstr>Sample Call Agenda</vt:lpstr>
      <vt:lpstr>Possible Resources</vt:lpstr>
      <vt:lpstr>Summary Sheet</vt:lpstr>
      <vt:lpstr>Patient Care Island</vt:lpstr>
      <vt:lpstr>Patient Care King</vt:lpstr>
      <vt:lpstr>Patient Care Kitsap</vt:lpstr>
      <vt:lpstr>Patient Care Mason</vt:lpstr>
      <vt:lpstr>Patient Care Pierce</vt:lpstr>
      <vt:lpstr>Patient Care Skagit</vt:lpstr>
      <vt:lpstr>Patient Care Snohomish</vt:lpstr>
      <vt:lpstr>Patient Care Thurston</vt:lpstr>
      <vt:lpstr>ACF and FMS Island</vt:lpstr>
      <vt:lpstr>ACF and FMS King</vt:lpstr>
      <vt:lpstr>ACF and FMS Kitsap</vt:lpstr>
      <vt:lpstr>ACF and FMS Mason</vt:lpstr>
      <vt:lpstr>ACF and FMS Pierce</vt:lpstr>
      <vt:lpstr>ACF and FMS Skagit</vt:lpstr>
      <vt:lpstr>ACF and FMS Snohomish</vt:lpstr>
      <vt:lpstr>ACF and FMS Thurston</vt:lpstr>
      <vt:lpstr>'Patient Care King'!Print_Area</vt:lpstr>
      <vt:lpstr>'Patient Care Kitsap'!Print_Area</vt:lpstr>
      <vt:lpstr>'Patient Care Mason'!Print_Area</vt:lpstr>
      <vt:lpstr>'Patient Care Pierce'!Print_Area</vt:lpstr>
      <vt:lpstr>'Patient Care Skagit'!Print_Area</vt:lpstr>
      <vt:lpstr>'Patient Care Snohomish'!Print_Area</vt:lpstr>
      <vt:lpstr>'Patient Care Thurston'!Print_Area</vt:lpstr>
    </vt:vector>
  </TitlesOfParts>
  <Company>King County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Kolberg, Ashley</dc:creator>
  <cp:lastModifiedBy>Kolberg, Ashley</cp:lastModifiedBy>
  <cp:lastPrinted>2013-11-22T20:54:06Z</cp:lastPrinted>
  <dcterms:created xsi:type="dcterms:W3CDTF">2012-06-27T21:17:55Z</dcterms:created>
  <dcterms:modified xsi:type="dcterms:W3CDTF">2013-12-03T19:27:10Z</dcterms:modified>
</cp:coreProperties>
</file>